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cgregortl\Documents\SGA FISCAL TECH OFFICE\FISCAL YEAR 20\"/>
    </mc:Choice>
  </mc:AlternateContent>
  <bookViews>
    <workbookView xWindow="0" yWindow="0" windowWidth="28800" windowHeight="14100" tabRatio="500" activeTab="2"/>
  </bookViews>
  <sheets>
    <sheet name="Tier 1" sheetId="1" r:id="rId1"/>
    <sheet name="Tier 2" sheetId="2" r:id="rId2"/>
    <sheet name="Tier 3" sheetId="3" r:id="rId3"/>
    <sheet name="Tier 4" sheetId="4" r:id="rId4"/>
    <sheet name="Tier 5" sheetId="6" r:id="rId5"/>
    <sheet name="TOTAL" sheetId="7" r:id="rId6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8" i="1" l="1"/>
  <c r="E74" i="1"/>
  <c r="E165" i="1"/>
  <c r="D165" i="1"/>
  <c r="E8" i="6"/>
  <c r="E19" i="6"/>
  <c r="E26" i="6"/>
  <c r="E40" i="6"/>
  <c r="E57" i="6"/>
  <c r="E68" i="6"/>
  <c r="E76" i="6"/>
  <c r="E81" i="6"/>
  <c r="E86" i="6"/>
  <c r="E106" i="6"/>
  <c r="E112" i="6"/>
  <c r="E125" i="6"/>
  <c r="E132" i="6"/>
  <c r="E163" i="6"/>
  <c r="E216" i="6"/>
  <c r="E236" i="6"/>
  <c r="E251" i="6"/>
  <c r="E262" i="6"/>
  <c r="E273" i="6"/>
  <c r="E296" i="6"/>
  <c r="E302" i="6"/>
  <c r="E309" i="6"/>
  <c r="E316" i="6"/>
  <c r="E342" i="6"/>
  <c r="E357" i="6"/>
  <c r="E361" i="6"/>
  <c r="D8" i="6"/>
  <c r="D19" i="6"/>
  <c r="D26" i="6"/>
  <c r="D40" i="6"/>
  <c r="D57" i="6"/>
  <c r="D68" i="6"/>
  <c r="D76" i="6"/>
  <c r="D81" i="6"/>
  <c r="D86" i="6"/>
  <c r="D106" i="6"/>
  <c r="D112" i="6"/>
  <c r="D125" i="6"/>
  <c r="D132" i="6"/>
  <c r="D163" i="6"/>
  <c r="D216" i="6"/>
  <c r="D236" i="6"/>
  <c r="D251" i="6"/>
  <c r="D262" i="6"/>
  <c r="D273" i="6"/>
  <c r="D279" i="6"/>
  <c r="D296" i="6"/>
  <c r="D302" i="6"/>
  <c r="D309" i="6"/>
  <c r="D316" i="6"/>
  <c r="D342" i="6"/>
  <c r="D350" i="6"/>
  <c r="D357" i="6"/>
  <c r="D361" i="6"/>
  <c r="C6" i="7"/>
  <c r="E7" i="1"/>
  <c r="E12" i="1"/>
  <c r="E16" i="1"/>
  <c r="E125" i="1"/>
  <c r="E130" i="1"/>
  <c r="E139" i="1"/>
  <c r="E148" i="1"/>
  <c r="E182" i="1"/>
  <c r="E192" i="1"/>
  <c r="E252" i="1"/>
  <c r="C2" i="7"/>
  <c r="E9" i="2"/>
  <c r="E15" i="2"/>
  <c r="E47" i="2"/>
  <c r="E51" i="2"/>
  <c r="C3" i="7"/>
  <c r="E35" i="3"/>
  <c r="C4" i="7"/>
  <c r="E11" i="4"/>
  <c r="E31" i="4"/>
  <c r="E51" i="4"/>
  <c r="E69" i="4"/>
  <c r="E92" i="4"/>
  <c r="E96" i="4"/>
  <c r="C5" i="7"/>
  <c r="C8" i="7"/>
  <c r="D9" i="2"/>
  <c r="D15" i="2"/>
  <c r="D47" i="2"/>
  <c r="D51" i="2"/>
  <c r="D7" i="1"/>
  <c r="D12" i="1"/>
  <c r="D16" i="1"/>
  <c r="D74" i="1"/>
  <c r="D125" i="1"/>
  <c r="D130" i="1"/>
  <c r="D139" i="1"/>
  <c r="D148" i="1"/>
  <c r="D182" i="1"/>
  <c r="D192" i="1"/>
  <c r="D248" i="1"/>
  <c r="D252" i="1"/>
  <c r="B2" i="7"/>
  <c r="B3" i="7"/>
  <c r="B6" i="7"/>
  <c r="D35" i="3"/>
  <c r="B4" i="7"/>
  <c r="D11" i="4"/>
  <c r="D31" i="4"/>
  <c r="D51" i="4"/>
  <c r="D69" i="4"/>
  <c r="D92" i="4"/>
  <c r="D96" i="4"/>
  <c r="B5" i="7"/>
  <c r="B8" i="7"/>
</calcChain>
</file>

<file path=xl/sharedStrings.xml><?xml version="1.0" encoding="utf-8"?>
<sst xmlns="http://schemas.openxmlformats.org/spreadsheetml/2006/main" count="632" uniqueCount="500">
  <si>
    <t>Ambassadors</t>
  </si>
  <si>
    <t>Total</t>
  </si>
  <si>
    <t>Tier 1 Organizations</t>
  </si>
  <si>
    <t>Requested</t>
  </si>
  <si>
    <t>Allocated</t>
  </si>
  <si>
    <t>Elwoods Cabinet</t>
  </si>
  <si>
    <t>Office Materials (Shelves, Boxes, Collection Buckets)</t>
  </si>
  <si>
    <t>Hygeine and Food Products</t>
  </si>
  <si>
    <t>Graduate Student Association</t>
  </si>
  <si>
    <t>Graduate Student Activity Fee</t>
  </si>
  <si>
    <t>Lancer Productions</t>
  </si>
  <si>
    <t>General Programming</t>
  </si>
  <si>
    <t>Approx. 40 events for the year including Bingo, Pinterest night, Hypnotists, Open Mic nights, etc.</t>
  </si>
  <si>
    <t>Performer Needs</t>
  </si>
  <si>
    <t>Artist supplies needed for performance ($500)</t>
  </si>
  <si>
    <t>Hotels (32 at $122.41)</t>
  </si>
  <si>
    <t>Food (32 at $30 and $1,000 for Spring Weekend)</t>
  </si>
  <si>
    <t>NACA</t>
  </si>
  <si>
    <t>NACA Fall Conference registration ($250 x 4 people)  $1000</t>
  </si>
  <si>
    <t>NACA Spring Conference registration ($400 x 2 people)  $800</t>
  </si>
  <si>
    <t>NACA Fall Conference Hotel ($200 x 4 people)   $800</t>
  </si>
  <si>
    <t>NACA Spring Conference Hotel ($200 x 5 days)  $1000</t>
  </si>
  <si>
    <t>NACA Fall Conference Travel ($275 x 4 people)  $1100</t>
  </si>
  <si>
    <t>NACA Spring Conference Travel ($350 x 4 people)  $1400</t>
  </si>
  <si>
    <t>NACA Annual Membership fee ($780)  $780</t>
  </si>
  <si>
    <t>New Lancer Days</t>
  </si>
  <si>
    <t>Mission Improvable</t>
  </si>
  <si>
    <t>NLD Tailgate</t>
  </si>
  <si>
    <t>First Friday Back</t>
  </si>
  <si>
    <t>FFB and game novelities ($5,000)</t>
  </si>
  <si>
    <t>Family Weekend Performer</t>
  </si>
  <si>
    <t xml:space="preserve">Issues and Awareness Events </t>
  </si>
  <si>
    <t>Could be for events such as Slam poetry nights, traveling museums, etc.</t>
  </si>
  <si>
    <t>Spring Weekend</t>
  </si>
  <si>
    <t>Performers ($70,000)</t>
  </si>
  <si>
    <t>Security ($3,500)</t>
  </si>
  <si>
    <t>Sound ($9,000)</t>
  </si>
  <si>
    <t>Port-o-potties ($300)</t>
  </si>
  <si>
    <t>Stage ($2,000)</t>
  </si>
  <si>
    <t>Novelties ($5,000)</t>
  </si>
  <si>
    <t>Agent fee (10% of performers = $7,000)</t>
  </si>
  <si>
    <t>Hospitality ($1,200)</t>
  </si>
  <si>
    <t>Misc- stage décor, supplies, new booths, etc ($7,000)</t>
  </si>
  <si>
    <t>Marketing Supplies</t>
  </si>
  <si>
    <t>Posters</t>
  </si>
  <si>
    <t>Interactive marketing</t>
  </si>
  <si>
    <t>Promo items</t>
  </si>
  <si>
    <t>Office Operations</t>
  </si>
  <si>
    <t>Phone ($45/ month)</t>
  </si>
  <si>
    <t>Postage ($6/ month)</t>
  </si>
  <si>
    <t>Copier paper ($75/ month)</t>
  </si>
  <si>
    <t>General supplies ($200)</t>
  </si>
  <si>
    <t>Popcorn, cotton candy, snow cone supplies ($500)</t>
  </si>
  <si>
    <t>Lancer Cinema</t>
  </si>
  <si>
    <t>Continuing movie series however, we would be showing 8 movies throughout the year</t>
  </si>
  <si>
    <t>Movies ($1,000 x 8 movies)</t>
  </si>
  <si>
    <t>Mortar Board</t>
  </si>
  <si>
    <t>Polos ($26.00 x 40)</t>
  </si>
  <si>
    <t>Nametags ($11.00 x 40)</t>
  </si>
  <si>
    <t>RCL Advisory Board</t>
  </si>
  <si>
    <t>Residential Students (2,822 x $5)</t>
  </si>
  <si>
    <t>Commuter Students (1,400 x $3)</t>
  </si>
  <si>
    <t>Printing costs</t>
  </si>
  <si>
    <t>Midway outside activities</t>
  </si>
  <si>
    <t>Band Compensation</t>
  </si>
  <si>
    <t>Agency Fee</t>
  </si>
  <si>
    <t>Sound Equipment/Lights</t>
  </si>
  <si>
    <t>Stages/Tents</t>
  </si>
  <si>
    <t>On-site ambulance</t>
  </si>
  <si>
    <t>Port-A-Johns</t>
  </si>
  <si>
    <t>Longwood/Professional Security</t>
  </si>
  <si>
    <t>Dr. Jordan's Bonfire (Oktoberfest Week)</t>
  </si>
  <si>
    <t>Food/Hospitality/Hotels</t>
  </si>
  <si>
    <t>General Supplies</t>
  </si>
  <si>
    <t>Other Campus Involvement</t>
  </si>
  <si>
    <t>Color wars paint</t>
  </si>
  <si>
    <t>Color wars cups</t>
  </si>
  <si>
    <t>National Conference</t>
  </si>
  <si>
    <t>On campus costs for printing flyers, posters, and advertisements</t>
  </si>
  <si>
    <t>Oktoberfest activities (inflatables, photobooth, lawn games)</t>
  </si>
  <si>
    <t>Fee, music, artist agent</t>
  </si>
  <si>
    <t>Equipment and staffing for performances</t>
  </si>
  <si>
    <t>Stages and tents for student and professional entertainment</t>
  </si>
  <si>
    <t>For stage and bonfire</t>
  </si>
  <si>
    <t>For color wars and Oktoberfest</t>
  </si>
  <si>
    <t>For Oktoberfest</t>
  </si>
  <si>
    <t>Security for color wars and Oktoberfest</t>
  </si>
  <si>
    <t>Hospitality for Bands and work crews</t>
  </si>
  <si>
    <t>Supplies for theme reveal, spirit leaders, klowns, banners, inititation, etc.</t>
  </si>
  <si>
    <t>Supplies for last lecture</t>
  </si>
  <si>
    <t>Oktoberfest theme custom souveneir cups</t>
  </si>
  <si>
    <t>Registration and flight costs for president/exec member to attend national conference</t>
  </si>
  <si>
    <t>The Rotunda</t>
  </si>
  <si>
    <t>Publishing</t>
  </si>
  <si>
    <t>Town News</t>
  </si>
  <si>
    <t xml:space="preserve"> Novelties (Fall and Spring Event Giveaways) </t>
  </si>
  <si>
    <t>General Office Supplies</t>
  </si>
  <si>
    <t>Membership Fees (Associated College Press Membership Fee &amp; Virginia Press Association Membership)</t>
  </si>
  <si>
    <t>Travel</t>
  </si>
  <si>
    <t>Student Government Association</t>
  </si>
  <si>
    <t>Office Functions &amp; Oversight (Unit paper rotation, printing and mail services, office supplies, and phone bills)</t>
  </si>
  <si>
    <t>New Lancer Days Event (Sponser a speaker/program for New Lancer Days in conjunction with OFYE)</t>
  </si>
  <si>
    <t>Nametags for Senate ($7.50 x 9)</t>
  </si>
  <si>
    <t>CollegiateLink</t>
  </si>
  <si>
    <t>Fiscal Technican salary</t>
  </si>
  <si>
    <t>G.A.M.E. Scarves</t>
  </si>
  <si>
    <t>Campus Music Liscences (SESAC- $571.77, BMI- $1,596.08, ASCAP- $1,573.95 + $260.00 in case of increase)</t>
  </si>
  <si>
    <t>Committee Programming &amp; Supplies</t>
  </si>
  <si>
    <t>EPAA</t>
  </si>
  <si>
    <t>Blue Book Program</t>
  </si>
  <si>
    <t>Senior Class Council</t>
  </si>
  <si>
    <t>Philanthropic Events</t>
  </si>
  <si>
    <t>60 Days Untill the Tassel Turns</t>
  </si>
  <si>
    <t>Novelties</t>
  </si>
  <si>
    <t>Advertisements</t>
  </si>
  <si>
    <t>Senior Week</t>
  </si>
  <si>
    <t>Upchurch Advisory Board</t>
  </si>
  <si>
    <t>Baseball Trip</t>
  </si>
  <si>
    <t>Zoo Trip</t>
  </si>
  <si>
    <t>Family Weekend</t>
  </si>
  <si>
    <t>Kings Dominion Trip</t>
  </si>
  <si>
    <t>De-Stress event- exam week (fall and spring)</t>
  </si>
  <si>
    <t>Putt Putt Lynchburg</t>
  </si>
  <si>
    <t>WMLU</t>
  </si>
  <si>
    <t>The Big Event</t>
  </si>
  <si>
    <t>T-Shirts</t>
  </si>
  <si>
    <t>Signage</t>
  </si>
  <si>
    <t>Stage</t>
  </si>
  <si>
    <t xml:space="preserve">Aramark </t>
  </si>
  <si>
    <t>PR Flyers</t>
  </si>
  <si>
    <t>The Big Event provides t-shirts as part of a required uniform for the day of the event.</t>
  </si>
  <si>
    <t xml:space="preserve">Advertising </t>
  </si>
  <si>
    <t xml:space="preserve">DJ/Speakers - Used for giving instructions and procedures for the day </t>
  </si>
  <si>
    <t>Breakfast for roughly 400 students. Roughly $2 per person</t>
  </si>
  <si>
    <t>License Fees</t>
  </si>
  <si>
    <t>CMJ Music Report Subscription ($400)</t>
  </si>
  <si>
    <t xml:space="preserve"> NAB (National Association of Broadcasters) License ($360)</t>
  </si>
  <si>
    <t>VAB (Virginia Association of Broadcasters) Membership ($100.00)</t>
  </si>
  <si>
    <t>ASCAP License ($332.00)</t>
  </si>
  <si>
    <t>IBS Membership ($125)</t>
  </si>
  <si>
    <t>FCC Fees ($365)</t>
  </si>
  <si>
    <t>Web Streaming</t>
  </si>
  <si>
    <t>Abacast Streaming Support ($120)</t>
  </si>
  <si>
    <t>Winx ($111)</t>
  </si>
  <si>
    <t>Dreamhost Web Hosting ($2500)</t>
  </si>
  <si>
    <t>Phone Costs</t>
  </si>
  <si>
    <t>Office and Request Lines ($960)</t>
  </si>
  <si>
    <t>Sports Lines ($740)</t>
  </si>
  <si>
    <t>Office Supplies</t>
  </si>
  <si>
    <t>Ink Cartridges for in office printing</t>
  </si>
  <si>
    <t>Equipment</t>
  </si>
  <si>
    <t>Replacement Equipment ($1000)</t>
  </si>
  <si>
    <t>New Equipment ($1500)</t>
  </si>
  <si>
    <t>Publicity</t>
  </si>
  <si>
    <t>Posters for Bandfest and promotion ($500)</t>
  </si>
  <si>
    <t>Promotional items ($500)</t>
  </si>
  <si>
    <t>Uniforms   ($500)</t>
  </si>
  <si>
    <t>Music</t>
  </si>
  <si>
    <t xml:space="preserve">Cds </t>
  </si>
  <si>
    <t xml:space="preserve">Vinyl </t>
  </si>
  <si>
    <t>Fall Event</t>
  </si>
  <si>
    <t>Band Payment ($60,000.00)</t>
  </si>
  <si>
    <t>Agent ($6,000.00)</t>
  </si>
  <si>
    <t>Event Hospitality</t>
  </si>
  <si>
    <t>Aramark catering for Bandfest ($3,000.00)</t>
  </si>
  <si>
    <t>Sounds, Lights, and Stage, Backline</t>
  </si>
  <si>
    <t xml:space="preserve">Bandfest </t>
  </si>
  <si>
    <t xml:space="preserve">         Stage Rental (2 stages- ($3500)</t>
  </si>
  <si>
    <t xml:space="preserve">         Sounds and Lights for Two Stages ($4000)</t>
  </si>
  <si>
    <t>Security</t>
  </si>
  <si>
    <t>Sports Travel</t>
  </si>
  <si>
    <t>Off-campus phone lines for broadcasting</t>
  </si>
  <si>
    <t>Tier 1 Total</t>
  </si>
  <si>
    <t>Tier 2 Organizations</t>
  </si>
  <si>
    <t>Lambda Alpha Epsilon</t>
  </si>
  <si>
    <t>Regional Lambda Alpha Epsilon Conference</t>
  </si>
  <si>
    <t>Registration (4 x 110 = $440)</t>
  </si>
  <si>
    <t>Gas (347 x 0.32 = $222.08)</t>
  </si>
  <si>
    <t xml:space="preserve">Hotel ($1,000) </t>
  </si>
  <si>
    <t>National Student Speech</t>
  </si>
  <si>
    <t>Language Hearing Association</t>
  </si>
  <si>
    <t>SHAV Conference</t>
  </si>
  <si>
    <t>Literacy Fair</t>
  </si>
  <si>
    <t>Advertisement</t>
  </si>
  <si>
    <t>Gala Theatre Tickets Fall</t>
  </si>
  <si>
    <t>Gala Theatre Transportation Fall</t>
  </si>
  <si>
    <t>UVA Tickets Spring</t>
  </si>
  <si>
    <t>UVA Transportation Spring</t>
  </si>
  <si>
    <t>Promotional Materials</t>
  </si>
  <si>
    <t>Office supplies</t>
  </si>
  <si>
    <t>Cultural Workshops Spring</t>
  </si>
  <si>
    <t>Cultural Workshops Fall</t>
  </si>
  <si>
    <t>Spanish Club</t>
  </si>
  <si>
    <t>Tier 3 Sports Club Council</t>
  </si>
  <si>
    <t>Baseball</t>
  </si>
  <si>
    <t>Dressage</t>
  </si>
  <si>
    <t>Field Hockey</t>
  </si>
  <si>
    <t>Football</t>
  </si>
  <si>
    <t>Men's Rugby</t>
  </si>
  <si>
    <t>Men's Soccer</t>
  </si>
  <si>
    <t>Men's Volleyball</t>
  </si>
  <si>
    <t>Swimming</t>
  </si>
  <si>
    <t>Softball</t>
  </si>
  <si>
    <t>Ultimate Frisbee</t>
  </si>
  <si>
    <t>Women's Basketball</t>
  </si>
  <si>
    <t>Women's Lacrosse</t>
  </si>
  <si>
    <t>Women's Rugby</t>
  </si>
  <si>
    <t>Women's Soccer</t>
  </si>
  <si>
    <t>Women's Volleyball</t>
  </si>
  <si>
    <t>Wrestling</t>
  </si>
  <si>
    <t>Men's Lacrosse</t>
  </si>
  <si>
    <t>Tennis</t>
  </si>
  <si>
    <t>Blue Heat</t>
  </si>
  <si>
    <t xml:space="preserve">Equestrian </t>
  </si>
  <si>
    <t>Sports Club Council</t>
  </si>
  <si>
    <t>New Clubs:</t>
  </si>
  <si>
    <t>Fishing*</t>
  </si>
  <si>
    <t>Power Lifting*</t>
  </si>
  <si>
    <t>Color Guard*</t>
  </si>
  <si>
    <t>Tier 3 Total</t>
  </si>
  <si>
    <t>Tier 2 Total</t>
  </si>
  <si>
    <t>Tier 4 Greek Oversight</t>
  </si>
  <si>
    <t>CPC</t>
  </si>
  <si>
    <t>Rock the Brock</t>
  </si>
  <si>
    <t>Risk Management Speaker</t>
  </si>
  <si>
    <t>AFLV</t>
  </si>
  <si>
    <t>ICS Recruiter Program</t>
  </si>
  <si>
    <t>IFC</t>
  </si>
  <si>
    <t xml:space="preserve">First Friday Back </t>
  </si>
  <si>
    <t xml:space="preserve">AFLV Conference Registration </t>
  </si>
  <si>
    <t xml:space="preserve">NIC Dues </t>
  </si>
  <si>
    <t xml:space="preserve">Educational Supplies </t>
  </si>
  <si>
    <t>New Student Programing for New Lancer Days</t>
  </si>
  <si>
    <t xml:space="preserve">Campus Wide student programing </t>
  </si>
  <si>
    <t xml:space="preserve">Collaboration between Tri-Council and Order of Omega for one big speaker. The topic of risk management is a big topic this past year. </t>
  </si>
  <si>
    <t>7 Members attending AFLV Leadership Conference for 4 days</t>
  </si>
  <si>
    <t>NIC Members ($30 x 6 chapters) + Non-NIC Members ($230 x 1 chapters)</t>
  </si>
  <si>
    <t>Helps fund Men's Health week and other numerous educational programming events</t>
  </si>
  <si>
    <t>Backline ($7,000)</t>
  </si>
  <si>
    <t xml:space="preserve">GRL National Convention, July 11-14 (partial registration costs for 4) </t>
  </si>
  <si>
    <t>GRL National Convention, July 11-14 (travel for 2)</t>
  </si>
  <si>
    <t>2 members are req. to go as delegates, *Nationals only covers basic travel expenses, total registration cost is $100 per person</t>
  </si>
  <si>
    <t xml:space="preserve">travel expenses for 2 members (plane tickets) </t>
  </si>
  <si>
    <t>5 days, roughly $20 per event</t>
  </si>
  <si>
    <t>Jarman ticket commission/facility use fee</t>
  </si>
  <si>
    <t xml:space="preserve">Drag Show, Pridefest, Rush, etc. </t>
  </si>
  <si>
    <t>Order of Omega</t>
  </si>
  <si>
    <t>Hazing Prevention Week Materials</t>
  </si>
  <si>
    <t>Greek Week Supplies</t>
  </si>
  <si>
    <t>Faculty Recognition Event</t>
  </si>
  <si>
    <t>Service Project Supplies</t>
  </si>
  <si>
    <t>New Student Programming</t>
  </si>
  <si>
    <t>Campus-Wide Programming</t>
  </si>
  <si>
    <t>Group Speaker from Tri-Council and Order of Omega</t>
  </si>
  <si>
    <t>Awareness materials for prevention and education</t>
  </si>
  <si>
    <t>Supplies towards weekly games</t>
  </si>
  <si>
    <t>Supplies towards Faculty Event</t>
  </si>
  <si>
    <t>Safety needs for service projects</t>
  </si>
  <si>
    <t>NPHC</t>
  </si>
  <si>
    <t xml:space="preserve"> AFLV Conference</t>
  </si>
  <si>
    <t>NPHC Membership Dues</t>
  </si>
  <si>
    <t>DAZ KAIOS Stroll Off</t>
  </si>
  <si>
    <t>NPHC Guarenteed Conference Funding</t>
  </si>
  <si>
    <t xml:space="preserve">Collabration between Tri-Council and Order of Omega. </t>
  </si>
  <si>
    <t>5 members attending AFLV Conference for 4 days</t>
  </si>
  <si>
    <t xml:space="preserve">National Dues </t>
  </si>
  <si>
    <t>Octoberfest Entertainment</t>
  </si>
  <si>
    <t>Tier 4 Total</t>
  </si>
  <si>
    <t>Tier 5 Interest Groups</t>
  </si>
  <si>
    <t>Advanced Singers</t>
  </si>
  <si>
    <t xml:space="preserve">Transportation </t>
  </si>
  <si>
    <t xml:space="preserve">Lodging </t>
  </si>
  <si>
    <t>AFROH</t>
  </si>
  <si>
    <t>General Body Meeting Programming</t>
  </si>
  <si>
    <t xml:space="preserve">Natural Hair Fashion Show </t>
  </si>
  <si>
    <t>Hair Workshop</t>
  </si>
  <si>
    <t xml:space="preserve">Campus Programing </t>
  </si>
  <si>
    <t xml:space="preserve">Food &amp; Beverage </t>
  </si>
  <si>
    <t xml:space="preserve">Printing </t>
  </si>
  <si>
    <t>Alternative Breaks</t>
  </si>
  <si>
    <t>Transportation</t>
  </si>
  <si>
    <t>Training &amp; Mat.</t>
  </si>
  <si>
    <t>Lodging</t>
  </si>
  <si>
    <t>Conference</t>
  </si>
  <si>
    <t>B.A.S.I.C. Gospel Choir</t>
  </si>
  <si>
    <t>Hospitality</t>
  </si>
  <si>
    <t>Performance Supplies</t>
  </si>
  <si>
    <t xml:space="preserve">Payment for Longwood vehicles when travelling more than 2 hours </t>
  </si>
  <si>
    <t>Hospitality for guest performers</t>
  </si>
  <si>
    <t>To update instrument repairs and purchase parts</t>
  </si>
  <si>
    <t>Printing flyers and posters to post around campus for both semesters</t>
  </si>
  <si>
    <t>BSA Ball (Fall) - DJ, Security &amp; Supplies</t>
  </si>
  <si>
    <t>BSA Ball (Spring) - DJ, Security, &amp; Supplies</t>
  </si>
  <si>
    <t>African American History Event</t>
  </si>
  <si>
    <t>MLK Week</t>
  </si>
  <si>
    <t>Carwash</t>
  </si>
  <si>
    <t>Freshmen Welcome Week</t>
  </si>
  <si>
    <t>Poerty Slam</t>
  </si>
  <si>
    <t>Supplies</t>
  </si>
  <si>
    <t>Black Student Association</t>
  </si>
  <si>
    <t>Big Siblings</t>
  </si>
  <si>
    <t>Training Material</t>
  </si>
  <si>
    <t>Background Check</t>
  </si>
  <si>
    <t>Activities and Sibling Supplies</t>
  </si>
  <si>
    <t>Long term supplies for storage- that will only be replaced as needed.</t>
  </si>
  <si>
    <t>New member training materials- includes a folder with important forms and a notebook</t>
  </si>
  <si>
    <t>For the members that don't have one before acceptance - cost estimated to be between $50-75</t>
  </si>
  <si>
    <t>Materials for crafts that we do with the siblings, as well as school supplies for siblings who are in need</t>
  </si>
  <si>
    <t>Any publicity for spirit nights or fundraisers.</t>
  </si>
  <si>
    <t>Buttons</t>
  </si>
  <si>
    <t>Catholic Campus Ministry</t>
  </si>
  <si>
    <t>Service project lodging and registration fee  x 4 people</t>
  </si>
  <si>
    <t>Travel to service project. (camden NJ)</t>
  </si>
  <si>
    <t>Supplies for weekly club games and crafts</t>
  </si>
  <si>
    <t>Chi Alpha</t>
  </si>
  <si>
    <t>Winter Retreat</t>
  </si>
  <si>
    <t>Jesus Jamz</t>
  </si>
  <si>
    <t>Event Supplies</t>
  </si>
  <si>
    <t>Props, trifold materials, decorations</t>
  </si>
  <si>
    <t>German Club</t>
  </si>
  <si>
    <t>Global Leaders</t>
  </si>
  <si>
    <t>Trips for International Students</t>
  </si>
  <si>
    <t>Global Leader Training</t>
  </si>
  <si>
    <t>International Student Orientation</t>
  </si>
  <si>
    <t>Advertisement Supplies</t>
  </si>
  <si>
    <t>JMU Leadership Conference</t>
  </si>
  <si>
    <t>Exposing international students to educational experiences outside of Farmville</t>
  </si>
  <si>
    <t>Binders, Officer information, Activities, Transportation</t>
  </si>
  <si>
    <t>Folders, Longwood Info., maps, International Paperwork, Longwood swag</t>
  </si>
  <si>
    <t>Flyers and posters</t>
  </si>
  <si>
    <t>For 2 students: registration fees, hotel, transportation fees</t>
  </si>
  <si>
    <t>Habitat for Humanity</t>
  </si>
  <si>
    <t xml:space="preserve">Equipment &amp; Materials </t>
  </si>
  <si>
    <t>Hispanic Latino Association</t>
  </si>
  <si>
    <t xml:space="preserve">Guest Speaker </t>
  </si>
  <si>
    <t xml:space="preserve">Guest speaker for the annual HLA Gala </t>
  </si>
  <si>
    <t>Culturally Based Holiday Events (ex: Hispanic Heritage Month)</t>
  </si>
  <si>
    <t xml:space="preserve">Annual HLA Gala </t>
  </si>
  <si>
    <t>Food/Beverage for Cultural Events</t>
  </si>
  <si>
    <t>HPE Life</t>
  </si>
  <si>
    <t>Conference Registration</t>
  </si>
  <si>
    <t>Flight</t>
  </si>
  <si>
    <t>Blacktop Maps</t>
  </si>
  <si>
    <t>Trips for Internatinoal Students</t>
  </si>
  <si>
    <t>Team Bonding Activities</t>
  </si>
  <si>
    <t>Banner</t>
  </si>
  <si>
    <t>Fundraising Events</t>
  </si>
  <si>
    <t>Int'l Student Urgent Transportation (UL Driver)</t>
  </si>
  <si>
    <t>Exposing international students to educatinonal experiences outside of Farmville</t>
  </si>
  <si>
    <t>Folders, Longwood Info., maps, International Paperwork, Welcome dinner</t>
  </si>
  <si>
    <t>Activities, transportation</t>
  </si>
  <si>
    <t>Flyers amd posters</t>
  </si>
  <si>
    <t>Colored banner with name/logo on it: used in all events, formal, reused, washable</t>
  </si>
  <si>
    <t>Prizes: broken up into multiple prizes that will be under a $25 limit</t>
  </si>
  <si>
    <t xml:space="preserve">Cost share with student needing transport. Student will pay to ISAC the portion of cost </t>
  </si>
  <si>
    <t xml:space="preserve">(UL car cost for the day) depending on destination. Only for official business impacting student immigration </t>
  </si>
  <si>
    <t>and/or success issues: job interviews, visa or passport services, medical services, grad school entry exams, etc.</t>
  </si>
  <si>
    <t>ISAC</t>
  </si>
  <si>
    <t>Jewish Culture Club</t>
  </si>
  <si>
    <t>Lancer Madness </t>
  </si>
  <si>
    <t>Field Day </t>
  </si>
  <si>
    <t>Advertisment</t>
  </si>
  <si>
    <t>Rally Materials </t>
  </si>
  <si>
    <t>Lancer Lunatics</t>
  </si>
  <si>
    <t>Large Pep-Rally held to support the basketball teams near the start of the basketball season.</t>
  </si>
  <si>
    <t>An outdoor event with games and activities.</t>
  </si>
  <si>
    <t>Basic office supplies and poster making needs.</t>
  </si>
  <si>
    <t>For posters and event advertising.</t>
  </si>
  <si>
    <t>Rally Materials</t>
  </si>
  <si>
    <t>National Student Section confrence hosted at St.Johns University </t>
  </si>
  <si>
    <t>Longwood Company of Dance</t>
  </si>
  <si>
    <t>Preformance Supplies</t>
  </si>
  <si>
    <t>Organizational Needs</t>
  </si>
  <si>
    <t xml:space="preserve">Laundry </t>
  </si>
  <si>
    <t xml:space="preserve">Ensemble specfic uniforms. black high waisted shorts, dance wear including tights, turners, and style specfic shoes </t>
  </si>
  <si>
    <t xml:space="preserve">Set building  supplies. Payment for lighting and sound arrangments for end of semester show.     </t>
  </si>
  <si>
    <t xml:space="preserve">mileage, lodging, registration fees </t>
  </si>
  <si>
    <t>Paper needs (programs, tickets, etc. ) Storage and supplies for dance studio stock closet.</t>
  </si>
  <si>
    <t>For the mainance and upkeep of the dance companies stock dancewear.</t>
  </si>
  <si>
    <t>NAACP</t>
  </si>
  <si>
    <t>Multicultural Gala</t>
  </si>
  <si>
    <t>NAACP Youth &amp; College Divison Quarterly Meeting</t>
  </si>
  <si>
    <t>Awareness</t>
  </si>
  <si>
    <t>Every April we hold the multicultural gala co-sponsored with the ODI Office for the campus.</t>
  </si>
  <si>
    <t>Quarterly Commonwealth Meetings within the NAACP Youth Division (transportation &amp; fuel).</t>
  </si>
  <si>
    <t>Educational items that promote diversity awareness in the community.</t>
  </si>
  <si>
    <t>White Water Rafting</t>
  </si>
  <si>
    <t>Winter Green</t>
  </si>
  <si>
    <t>James River Canoe Trip</t>
  </si>
  <si>
    <t>Out West Airfare</t>
  </si>
  <si>
    <t>Outdoor Club</t>
  </si>
  <si>
    <t>Longwood students will go white water rafting in West Virginia</t>
  </si>
  <si>
    <t>Longwood students will go skiing or snow boarding</t>
  </si>
  <si>
    <t>This will cover the park entrance fee for James River State Park</t>
  </si>
  <si>
    <t>RTA fees associated with the rafting, canoeing, and skiing trips</t>
  </si>
  <si>
    <t xml:space="preserve">Airfare cost associated with a service trip in the southwest area of the USA </t>
  </si>
  <si>
    <t xml:space="preserve">Travel Expenses </t>
  </si>
  <si>
    <t xml:space="preserve">Publicity </t>
  </si>
  <si>
    <t>Pre-Professional Health Society</t>
  </si>
  <si>
    <t>Mental Health Awareness Week Fall 2019</t>
  </si>
  <si>
    <t>Mental Health Awareness Week Spring 2020</t>
  </si>
  <si>
    <t xml:space="preserve">Collaboration Events </t>
  </si>
  <si>
    <t>Promise16</t>
  </si>
  <si>
    <t>Hotel Cost for Four Students</t>
  </si>
  <si>
    <t xml:space="preserve">Airfare </t>
  </si>
  <si>
    <t>Conference Fees</t>
  </si>
  <si>
    <t>PRSSA</t>
  </si>
  <si>
    <t>Entertainment</t>
  </si>
  <si>
    <t>Event Speakers</t>
  </si>
  <si>
    <t>Awarness Supplies</t>
  </si>
  <si>
    <t>Advertising/Publicity</t>
  </si>
  <si>
    <t>Gifts</t>
  </si>
  <si>
    <t>Stage Fee</t>
  </si>
  <si>
    <t xml:space="preserve">Used for the required police force in order to ensure safety of all our students. </t>
  </si>
  <si>
    <t>Used for any performers, or performance groups to engage students in the event.</t>
  </si>
  <si>
    <t>Used for all supplies purchased for awareness and educational purposes.</t>
  </si>
  <si>
    <t>Used for all supplies purchased for the event.</t>
  </si>
  <si>
    <t>Used to raise awareness for the event.</t>
  </si>
  <si>
    <t xml:space="preserve">Used for gifts for the surivors and caregivers. </t>
  </si>
  <si>
    <t>Used for rental of the stage provided by Conference and Scheduling</t>
  </si>
  <si>
    <t>Relay for Life</t>
  </si>
  <si>
    <t xml:space="preserve">Fall semester- This will cover the price of student-rate tickets to a performance of an immersive, bilingual theater for </t>
  </si>
  <si>
    <t>14 individuals (12 students, 2 chaperones/trip leaders). Tickets are usually $15 per student, but we ask students</t>
  </si>
  <si>
    <t xml:space="preserve"> to pay $5 (in order to ensure thier attendance), so we are looking to cover the remaining $10.</t>
  </si>
  <si>
    <t>Fall semester- This will cover the price of a 14-passenger Longwood bus</t>
  </si>
  <si>
    <t>Will cover the price of admission for 14 individuals ($5 each) for a performance at the Spanish Theater Festival at UVA</t>
  </si>
  <si>
    <t>This will be used to create flyers and posters to advertise our events across campus.</t>
  </si>
  <si>
    <t>This will cover the cost of the materials we use to maintain our organization's board in the Grainger building.</t>
  </si>
  <si>
    <t xml:space="preserve">This will be used to purchase food and cooking supplies used in two workshops that explore the traditions  and culture </t>
  </si>
  <si>
    <t xml:space="preserve">of a specific Spanish-speaking countries (exact country is to be determined at a closer date). It is hoped that this </t>
  </si>
  <si>
    <t>event will be produced in collaboration with another culturally-focuse organization during the fall semester.</t>
  </si>
  <si>
    <t xml:space="preserve">This will be used to purchase food and cooking supplies used in two workshops that explore the traditions  and culture of a </t>
  </si>
  <si>
    <t xml:space="preserve">specific Spanish-speaking countries (exact country is to be determined at a closer date). It is hoped that this event will be </t>
  </si>
  <si>
    <t>produced in collaboration with another culturally-focuse organization during the Spring semester.</t>
  </si>
  <si>
    <t>Guest Speaker</t>
  </si>
  <si>
    <t xml:space="preserve">Supplies for meetings and organizational business </t>
  </si>
  <si>
    <t xml:space="preserve">organizational development/stress relief and mental health for student athletes </t>
  </si>
  <si>
    <t>SAAC</t>
  </si>
  <si>
    <t>General Event Programming</t>
  </si>
  <si>
    <t>Leadership Meetings</t>
  </si>
  <si>
    <t>New Member Training</t>
  </si>
  <si>
    <t>Leadership Retreat Fees</t>
  </si>
  <si>
    <t>Young Life</t>
  </si>
  <si>
    <t>Tier 5 Total</t>
  </si>
  <si>
    <t>Rosh HaShanah Party</t>
  </si>
  <si>
    <t>Secuirty - 3 hours ($114)</t>
  </si>
  <si>
    <t>Decorations ($40)</t>
  </si>
  <si>
    <t>Food and serving materials ($80)</t>
  </si>
  <si>
    <t>Sukkot Event</t>
  </si>
  <si>
    <t>Security - 3 hours ($114)</t>
  </si>
  <si>
    <t>Decoartions ($40)</t>
  </si>
  <si>
    <t>Food and serving materials ($90)</t>
  </si>
  <si>
    <t>Hannukah Party</t>
  </si>
  <si>
    <t>Food and serving materials ($150)</t>
  </si>
  <si>
    <t>Jewish Noise Event</t>
  </si>
  <si>
    <t>Intersectionality related event</t>
  </si>
  <si>
    <t>Security - 2 hours ($76)</t>
  </si>
  <si>
    <t>Jewish Crafting Event</t>
  </si>
  <si>
    <t>Crafting materials ($60)</t>
  </si>
  <si>
    <t>Jewish Heritage Month: Antisemiticism Awareness</t>
  </si>
  <si>
    <t>Jewish Heritage Month: Intersectional Event</t>
  </si>
  <si>
    <t>Jewish Heritage Month: Diaspora Tales</t>
  </si>
  <si>
    <t>Jewish Heritage Month: Purim Party</t>
  </si>
  <si>
    <t>Books x 4 ($80)</t>
  </si>
  <si>
    <t>groggers (noise makers) ($30)</t>
  </si>
  <si>
    <t>Interfaith Panel</t>
  </si>
  <si>
    <t>Passover Seder</t>
  </si>
  <si>
    <t>Food and serving materials ($250)</t>
  </si>
  <si>
    <t>Haggadahs (books) ($70)</t>
  </si>
  <si>
    <t>Tier 1</t>
  </si>
  <si>
    <t>Tier 2</t>
  </si>
  <si>
    <t>Tier 3</t>
  </si>
  <si>
    <t>Tier 4</t>
  </si>
  <si>
    <t>Tier 5</t>
  </si>
  <si>
    <t>TOTAL</t>
  </si>
  <si>
    <t>Speaker 1</t>
  </si>
  <si>
    <t>NafMe</t>
  </si>
  <si>
    <t>VMEA Conference Lodging</t>
  </si>
  <si>
    <t>VMEA Conference Travel</t>
  </si>
  <si>
    <t>VMEA Conference Food</t>
  </si>
  <si>
    <t>Movers and Shakers</t>
  </si>
  <si>
    <t xml:space="preserve">State mandated performance and permits </t>
  </si>
  <si>
    <t xml:space="preserve">Compensation for Elected Executive Officers </t>
  </si>
  <si>
    <t>VA21 Rep Transportation and General Civic Engagement</t>
  </si>
  <si>
    <t xml:space="preserve">Campus Flow Pilot Program - Feminine Hygene </t>
  </si>
  <si>
    <t>GRL Council</t>
  </si>
  <si>
    <t>Fall '19 Council Rush Week (supplies)</t>
  </si>
  <si>
    <t>Spring '20 Council Rush Week (supplies)</t>
  </si>
  <si>
    <t>Programming</t>
  </si>
  <si>
    <t xml:space="preserve">Educational Supplies - Women's Week and Circle of Sisterhood </t>
  </si>
  <si>
    <t>Risk Management Speaker - Combined FSL speaker</t>
  </si>
  <si>
    <t>Giveaways</t>
  </si>
  <si>
    <t>Novelty item for tabling - Stickers &amp; Buttons</t>
  </si>
  <si>
    <t>Police Support</t>
  </si>
  <si>
    <t>Used for people speakers during the event.</t>
  </si>
  <si>
    <t>Speaker 2</t>
  </si>
  <si>
    <t>Advertising</t>
  </si>
  <si>
    <t>NafMe Dues &amp; Board fees</t>
  </si>
  <si>
    <t>This has been zero'd out</t>
  </si>
  <si>
    <r>
      <t xml:space="preserve">NSSLHA - </t>
    </r>
    <r>
      <rPr>
        <b/>
        <u/>
        <sz val="12"/>
        <color theme="1"/>
        <rFont val="Calibri (Body)"/>
      </rPr>
      <t>UNDER TIER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</si>
</sst>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2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0"/>
      <color rgb="FF000000"/>
      <name val="Calibri"/>
      <scheme val="minor"/>
    </font>
    <font>
      <sz val="10"/>
      <color theme="1"/>
      <name val="Calibri (Body)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rgb="FF000000"/>
      <name val="Calibri"/>
      <scheme val="minor"/>
    </font>
    <font>
      <sz val="11"/>
      <color theme="1"/>
      <name val="Calibri"/>
      <scheme val="minor"/>
    </font>
    <font>
      <sz val="11"/>
      <color rgb="FF000000"/>
      <name val="Calibri"/>
      <scheme val="minor"/>
    </font>
    <font>
      <sz val="12"/>
      <color indexed="8"/>
      <name val="Calibri"/>
      <family val="2"/>
    </font>
    <font>
      <sz val="12"/>
      <color rgb="FF000000"/>
      <name val="Calibri"/>
      <family val="2"/>
      <scheme val="minor"/>
    </font>
    <font>
      <b/>
      <u/>
      <sz val="12"/>
      <color indexed="8"/>
      <name val="Calibri"/>
      <family val="2"/>
    </font>
    <font>
      <sz val="10"/>
      <color indexed="8"/>
      <name val="Calibri"/>
    </font>
    <font>
      <sz val="12"/>
      <color indexed="206"/>
      <name val="Calibri"/>
      <family val="2"/>
    </font>
    <font>
      <sz val="11"/>
      <color theme="1"/>
      <name val="Calibri (Body)"/>
    </font>
    <font>
      <b/>
      <sz val="22"/>
      <color indexed="8"/>
      <name val="Calibri"/>
    </font>
    <font>
      <b/>
      <sz val="22"/>
      <color theme="1"/>
      <name val="Calibri"/>
      <scheme val="minor"/>
    </font>
    <font>
      <b/>
      <sz val="22"/>
      <color theme="1"/>
      <name val="Calibri (Body)"/>
    </font>
    <font>
      <sz val="12"/>
      <name val="Calibri"/>
      <scheme val="minor"/>
    </font>
    <font>
      <b/>
      <u/>
      <sz val="12"/>
      <color theme="1"/>
      <name val="Calibri (Body)"/>
    </font>
    <font>
      <sz val="11"/>
      <color theme="1"/>
      <name val="Calibri"/>
      <family val="2"/>
    </font>
    <font>
      <b/>
      <u/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8"/>
        <bgColor auto="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0" borderId="0" xfId="0" applyFill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4" borderId="2" xfId="0" applyFill="1" applyBorder="1"/>
    <xf numFmtId="0" fontId="0" fillId="0" borderId="2" xfId="0" applyBorder="1"/>
    <xf numFmtId="0" fontId="7" fillId="0" borderId="2" xfId="0" applyFont="1" applyBorder="1"/>
    <xf numFmtId="8" fontId="0" fillId="0" borderId="2" xfId="0" applyNumberFormat="1" applyBorder="1"/>
    <xf numFmtId="0" fontId="9" fillId="0" borderId="2" xfId="0" applyFont="1" applyBorder="1"/>
    <xf numFmtId="0" fontId="16" fillId="0" borderId="2" xfId="0" applyFont="1" applyBorder="1"/>
    <xf numFmtId="0" fontId="0" fillId="2" borderId="2" xfId="0" applyFill="1" applyBorder="1"/>
    <xf numFmtId="0" fontId="0" fillId="0" borderId="2" xfId="0" applyBorder="1" applyAlignment="1">
      <alignment horizontal="center"/>
    </xf>
    <xf numFmtId="8" fontId="0" fillId="0" borderId="2" xfId="0" applyNumberFormat="1" applyFont="1" applyBorder="1" applyAlignment="1">
      <alignment horizontal="center"/>
    </xf>
    <xf numFmtId="6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6" fontId="0" fillId="0" borderId="2" xfId="0" applyNumberFormat="1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49" fontId="13" fillId="0" borderId="2" xfId="0" applyNumberFormat="1" applyFont="1" applyBorder="1"/>
    <xf numFmtId="164" fontId="11" fillId="3" borderId="2" xfId="0" applyNumberFormat="1" applyFont="1" applyFill="1" applyBorder="1" applyAlignment="1">
      <alignment horizontal="center"/>
    </xf>
    <xf numFmtId="49" fontId="2" fillId="0" borderId="2" xfId="0" applyNumberFormat="1" applyFont="1" applyBorder="1"/>
    <xf numFmtId="0" fontId="2" fillId="3" borderId="2" xfId="0" applyFont="1" applyFill="1" applyBorder="1"/>
    <xf numFmtId="49" fontId="2" fillId="3" borderId="2" xfId="0" applyNumberFormat="1" applyFont="1" applyFill="1" applyBorder="1"/>
    <xf numFmtId="0" fontId="13" fillId="3" borderId="2" xfId="0" applyFont="1" applyFill="1" applyBorder="1"/>
    <xf numFmtId="164" fontId="1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49" fontId="3" fillId="0" borderId="2" xfId="0" applyNumberFormat="1" applyFont="1" applyBorder="1"/>
    <xf numFmtId="49" fontId="2" fillId="3" borderId="2" xfId="0" applyNumberFormat="1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/>
    <xf numFmtId="0" fontId="0" fillId="0" borderId="2" xfId="0" applyFill="1" applyBorder="1" applyAlignment="1">
      <alignment horizontal="center"/>
    </xf>
    <xf numFmtId="0" fontId="7" fillId="0" borderId="2" xfId="0" applyFont="1" applyFill="1" applyBorder="1"/>
    <xf numFmtId="8" fontId="0" fillId="0" borderId="2" xfId="0" applyNumberFormat="1" applyFont="1" applyFill="1" applyBorder="1" applyAlignment="1">
      <alignment horizontal="center"/>
    </xf>
    <xf numFmtId="0" fontId="9" fillId="0" borderId="2" xfId="0" applyFont="1" applyFill="1" applyBorder="1"/>
    <xf numFmtId="8" fontId="12" fillId="0" borderId="2" xfId="0" applyNumberFormat="1" applyFont="1" applyBorder="1" applyAlignment="1">
      <alignment horizontal="center"/>
    </xf>
    <xf numFmtId="0" fontId="10" fillId="0" borderId="2" xfId="0" applyFont="1" applyBorder="1"/>
    <xf numFmtId="0" fontId="4" fillId="0" borderId="2" xfId="0" applyFont="1" applyBorder="1"/>
    <xf numFmtId="0" fontId="8" fillId="0" borderId="2" xfId="0" applyFont="1" applyBorder="1"/>
    <xf numFmtId="0" fontId="0" fillId="0" borderId="2" xfId="0" applyFont="1" applyBorder="1" applyAlignment="1">
      <alignment horizontal="center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1" fillId="3" borderId="2" xfId="0" applyNumberFormat="1" applyFont="1" applyFill="1" applyBorder="1" applyAlignment="1">
      <alignment horizontal="center"/>
    </xf>
    <xf numFmtId="49" fontId="11" fillId="3" borderId="2" xfId="0" applyNumberFormat="1" applyFont="1" applyFill="1" applyBorder="1" applyAlignment="1"/>
    <xf numFmtId="0" fontId="2" fillId="3" borderId="2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Fill="1"/>
    <xf numFmtId="0" fontId="0" fillId="0" borderId="2" xfId="0" applyNumberFormat="1" applyFont="1" applyBorder="1" applyAlignment="1"/>
    <xf numFmtId="0" fontId="0" fillId="0" borderId="2" xfId="0" applyFont="1" applyBorder="1" applyAlignment="1"/>
    <xf numFmtId="0" fontId="0" fillId="3" borderId="2" xfId="0" applyNumberFormat="1" applyFont="1" applyFill="1" applyBorder="1" applyAlignment="1"/>
    <xf numFmtId="0" fontId="0" fillId="3" borderId="2" xfId="0" applyNumberFormat="1" applyFont="1" applyFill="1" applyBorder="1" applyAlignment="1">
      <alignment horizontal="center"/>
    </xf>
    <xf numFmtId="49" fontId="0" fillId="3" borderId="2" xfId="0" applyNumberFormat="1" applyFont="1" applyFill="1" applyBorder="1" applyAlignment="1">
      <alignment horizontal="center"/>
    </xf>
    <xf numFmtId="0" fontId="0" fillId="0" borderId="3" xfId="0" applyNumberFormat="1" applyFont="1" applyBorder="1" applyAlignment="1"/>
    <xf numFmtId="0" fontId="0" fillId="2" borderId="3" xfId="0" applyFill="1" applyBorder="1"/>
    <xf numFmtId="0" fontId="0" fillId="0" borderId="2" xfId="0" applyFont="1" applyFill="1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8" fontId="0" fillId="0" borderId="2" xfId="0" applyNumberForma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20" fillId="0" borderId="2" xfId="0" applyFont="1" applyBorder="1"/>
    <xf numFmtId="165" fontId="20" fillId="0" borderId="2" xfId="0" applyNumberFormat="1" applyFont="1" applyBorder="1" applyAlignment="1">
      <alignment horizontal="center"/>
    </xf>
    <xf numFmtId="6" fontId="20" fillId="0" borderId="2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21" fillId="0" borderId="2" xfId="0" applyFont="1" applyBorder="1"/>
    <xf numFmtId="8" fontId="0" fillId="2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8" fontId="0" fillId="0" borderId="2" xfId="0" applyNumberForma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8" fontId="0" fillId="2" borderId="0" xfId="0" applyNumberFormat="1" applyFill="1" applyBorder="1" applyAlignment="1">
      <alignment horizontal="center"/>
    </xf>
    <xf numFmtId="0" fontId="0" fillId="0" borderId="3" xfId="0" applyNumberFormat="1" applyFont="1" applyFill="1" applyBorder="1" applyAlignment="1"/>
    <xf numFmtId="0" fontId="0" fillId="0" borderId="2" xfId="0" applyNumberFormat="1" applyFont="1" applyFill="1" applyBorder="1" applyAlignment="1"/>
    <xf numFmtId="0" fontId="0" fillId="0" borderId="3" xfId="0" applyFill="1" applyBorder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4" borderId="2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8" fontId="0" fillId="0" borderId="2" xfId="0" applyNumberFormat="1" applyBorder="1" applyAlignment="1">
      <alignment horizontal="center" vertical="center"/>
    </xf>
    <xf numFmtId="0" fontId="0" fillId="0" borderId="2" xfId="0" applyFont="1" applyBorder="1"/>
    <xf numFmtId="8" fontId="0" fillId="0" borderId="2" xfId="0" applyNumberFormat="1" applyFont="1" applyBorder="1"/>
    <xf numFmtId="0" fontId="23" fillId="0" borderId="2" xfId="0" applyFont="1" applyBorder="1"/>
    <xf numFmtId="49" fontId="22" fillId="6" borderId="2" xfId="0" applyNumberFormat="1" applyFont="1" applyFill="1" applyBorder="1"/>
    <xf numFmtId="49" fontId="2" fillId="6" borderId="2" xfId="0" applyNumberFormat="1" applyFont="1" applyFill="1" applyBorder="1"/>
    <xf numFmtId="0" fontId="2" fillId="6" borderId="2" xfId="0" applyFont="1" applyFill="1" applyBorder="1"/>
    <xf numFmtId="49" fontId="17" fillId="3" borderId="2" xfId="0" applyNumberFormat="1" applyFont="1" applyFill="1" applyBorder="1" applyAlignment="1">
      <alignment horizontal="center"/>
    </xf>
    <xf numFmtId="0" fontId="17" fillId="3" borderId="2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Border="1" applyAlignment="1"/>
    <xf numFmtId="0" fontId="0" fillId="0" borderId="0" xfId="0" applyFont="1" applyBorder="1"/>
    <xf numFmtId="49" fontId="0" fillId="3" borderId="2" xfId="0" applyNumberFormat="1" applyFont="1" applyFill="1" applyBorder="1" applyAlignment="1"/>
    <xf numFmtId="0" fontId="0" fillId="5" borderId="2" xfId="0" applyNumberFormat="1" applyFont="1" applyFill="1" applyBorder="1" applyAlignment="1"/>
    <xf numFmtId="0" fontId="0" fillId="5" borderId="2" xfId="0" applyNumberFormat="1" applyFont="1" applyFill="1" applyBorder="1" applyAlignment="1">
      <alignment horizontal="center"/>
    </xf>
    <xf numFmtId="164" fontId="0" fillId="5" borderId="2" xfId="0" applyNumberFormat="1" applyFont="1" applyFill="1" applyBorder="1" applyAlignment="1"/>
    <xf numFmtId="164" fontId="0" fillId="5" borderId="2" xfId="0" applyNumberFormat="1" applyFont="1" applyFill="1" applyBorder="1" applyAlignment="1">
      <alignment horizontal="center"/>
    </xf>
    <xf numFmtId="0" fontId="14" fillId="4" borderId="2" xfId="0" applyNumberFormat="1" applyFont="1" applyFill="1" applyBorder="1" applyAlignment="1"/>
    <xf numFmtId="49" fontId="11" fillId="3" borderId="2" xfId="0" applyNumberFormat="1" applyFont="1" applyFill="1" applyBorder="1" applyAlignment="1">
      <alignment horizontal="center"/>
    </xf>
    <xf numFmtId="164" fontId="11" fillId="3" borderId="2" xfId="0" applyNumberFormat="1" applyFont="1" applyFill="1" applyBorder="1" applyAlignment="1"/>
    <xf numFmtId="0" fontId="14" fillId="3" borderId="2" xfId="0" applyNumberFormat="1" applyFont="1" applyFill="1" applyBorder="1" applyAlignment="1"/>
    <xf numFmtId="8" fontId="11" fillId="3" borderId="2" xfId="0" applyNumberFormat="1" applyFont="1" applyFill="1" applyBorder="1" applyAlignment="1">
      <alignment horizontal="center"/>
    </xf>
    <xf numFmtId="8" fontId="0" fillId="0" borderId="2" xfId="0" applyNumberFormat="1" applyFont="1" applyFill="1" applyBorder="1"/>
    <xf numFmtId="0" fontId="0" fillId="2" borderId="2" xfId="0" applyFont="1" applyFill="1" applyBorder="1"/>
    <xf numFmtId="0" fontId="0" fillId="7" borderId="0" xfId="0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52"/>
  <sheetViews>
    <sheetView topLeftCell="A146" workbookViewId="0">
      <selection activeCell="A161" sqref="A161:XFD161"/>
    </sheetView>
  </sheetViews>
  <sheetFormatPr defaultColWidth="10.625" defaultRowHeight="15.75"/>
  <cols>
    <col min="1" max="1" width="28.5" customWidth="1"/>
    <col min="2" max="2" width="5.125" style="4" customWidth="1"/>
    <col min="3" max="3" width="90" customWidth="1"/>
    <col min="4" max="4" width="13.125" style="6" customWidth="1"/>
    <col min="5" max="5" width="12.875" style="4" customWidth="1"/>
    <col min="6" max="57" width="10.625" style="3"/>
  </cols>
  <sheetData>
    <row r="1" spans="1:57" ht="36" customHeight="1">
      <c r="C1" s="55" t="s">
        <v>2</v>
      </c>
    </row>
    <row r="2" spans="1:57">
      <c r="D2" s="6" t="s">
        <v>3</v>
      </c>
      <c r="E2" s="4" t="s">
        <v>4</v>
      </c>
    </row>
    <row r="3" spans="1:57" s="2" customFormat="1">
      <c r="B3" s="5"/>
      <c r="D3" s="7"/>
      <c r="E3" s="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</row>
    <row r="4" spans="1:57">
      <c r="A4" s="13" t="s">
        <v>0</v>
      </c>
      <c r="B4" s="20">
        <v>1</v>
      </c>
      <c r="C4" s="14" t="s">
        <v>57</v>
      </c>
      <c r="D4" s="21">
        <v>1040</v>
      </c>
      <c r="E4" s="21">
        <v>1040</v>
      </c>
    </row>
    <row r="5" spans="1:57">
      <c r="A5" s="14"/>
      <c r="B5" s="20">
        <v>2</v>
      </c>
      <c r="C5" s="14" t="s">
        <v>58</v>
      </c>
      <c r="D5" s="21">
        <v>440</v>
      </c>
      <c r="E5" s="21">
        <v>300</v>
      </c>
    </row>
    <row r="6" spans="1:57">
      <c r="A6" s="14"/>
      <c r="B6" s="20"/>
      <c r="C6" s="14"/>
      <c r="D6" s="21"/>
      <c r="E6" s="21"/>
    </row>
    <row r="7" spans="1:57">
      <c r="A7" s="14"/>
      <c r="B7" s="20" t="s">
        <v>1</v>
      </c>
      <c r="C7" s="14"/>
      <c r="D7" s="21">
        <f>SUM(D4:D5)</f>
        <v>1480</v>
      </c>
      <c r="E7" s="21">
        <f>SUM(E4:E5)</f>
        <v>1340</v>
      </c>
    </row>
    <row r="8" spans="1:57" s="1" customFormat="1">
      <c r="A8" s="19"/>
      <c r="B8" s="23"/>
      <c r="C8" s="19"/>
      <c r="D8" s="24"/>
      <c r="E8" s="2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>
      <c r="A9" s="13" t="s">
        <v>5</v>
      </c>
      <c r="B9" s="20">
        <v>1</v>
      </c>
      <c r="C9" s="14" t="s">
        <v>6</v>
      </c>
      <c r="D9" s="21">
        <v>500</v>
      </c>
      <c r="E9" s="21">
        <v>500</v>
      </c>
    </row>
    <row r="10" spans="1:57">
      <c r="A10" s="14"/>
      <c r="B10" s="20">
        <v>2</v>
      </c>
      <c r="C10" s="14" t="s">
        <v>7</v>
      </c>
      <c r="D10" s="21">
        <v>500</v>
      </c>
      <c r="E10" s="21">
        <v>500</v>
      </c>
    </row>
    <row r="11" spans="1:57">
      <c r="A11" s="14"/>
      <c r="B11" s="20"/>
      <c r="C11" s="14"/>
      <c r="D11" s="21"/>
      <c r="E11" s="21"/>
    </row>
    <row r="12" spans="1:57">
      <c r="A12" s="14"/>
      <c r="B12" s="20" t="s">
        <v>1</v>
      </c>
      <c r="C12" s="14"/>
      <c r="D12" s="21">
        <f>SUM(D9:D10)</f>
        <v>1000</v>
      </c>
      <c r="E12" s="69">
        <f>SUM(E9:E10)</f>
        <v>1000</v>
      </c>
    </row>
    <row r="13" spans="1:57" s="1" customFormat="1">
      <c r="A13" s="19"/>
      <c r="B13" s="23"/>
      <c r="C13" s="19"/>
      <c r="D13" s="24"/>
      <c r="E13" s="2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>
      <c r="A14" s="13" t="s">
        <v>8</v>
      </c>
      <c r="B14" s="20">
        <v>1</v>
      </c>
      <c r="C14" s="14" t="s">
        <v>9</v>
      </c>
      <c r="D14" s="25">
        <v>14000</v>
      </c>
      <c r="E14" s="25">
        <v>14000</v>
      </c>
    </row>
    <row r="15" spans="1:57">
      <c r="A15" s="10"/>
      <c r="B15" s="20"/>
      <c r="C15" s="14"/>
      <c r="D15" s="25"/>
      <c r="E15" s="25"/>
    </row>
    <row r="16" spans="1:57">
      <c r="A16" s="14"/>
      <c r="B16" s="20" t="s">
        <v>1</v>
      </c>
      <c r="C16" s="14"/>
      <c r="D16" s="25">
        <f>SUM(D14)</f>
        <v>14000</v>
      </c>
      <c r="E16" s="22">
        <f>SUM(E14)</f>
        <v>14000</v>
      </c>
    </row>
    <row r="17" spans="1:57" s="1" customFormat="1">
      <c r="A17" s="19"/>
      <c r="B17" s="23"/>
      <c r="C17" s="19"/>
      <c r="D17" s="24"/>
      <c r="E17" s="2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1:57">
      <c r="A18" s="13" t="s">
        <v>10</v>
      </c>
      <c r="B18" s="26">
        <v>1</v>
      </c>
      <c r="C18" s="27" t="s">
        <v>11</v>
      </c>
      <c r="D18" s="28">
        <v>80000</v>
      </c>
      <c r="E18" s="28">
        <v>40000</v>
      </c>
    </row>
    <row r="19" spans="1:57">
      <c r="A19" s="14"/>
      <c r="B19" s="26"/>
      <c r="C19" s="29" t="s">
        <v>12</v>
      </c>
      <c r="D19" s="28"/>
      <c r="E19" s="28"/>
    </row>
    <row r="20" spans="1:57">
      <c r="A20" s="14"/>
      <c r="B20" s="26"/>
      <c r="C20" s="29"/>
      <c r="D20" s="28"/>
      <c r="E20" s="28"/>
    </row>
    <row r="21" spans="1:57">
      <c r="A21" s="14"/>
      <c r="B21" s="26">
        <v>2</v>
      </c>
      <c r="C21" s="27" t="s">
        <v>13</v>
      </c>
      <c r="D21" s="28">
        <v>6377.12</v>
      </c>
      <c r="E21" s="28">
        <v>6377.12</v>
      </c>
    </row>
    <row r="22" spans="1:57">
      <c r="A22" s="14"/>
      <c r="B22" s="26"/>
      <c r="C22" s="30" t="s">
        <v>14</v>
      </c>
      <c r="D22" s="28"/>
      <c r="E22" s="28"/>
    </row>
    <row r="23" spans="1:57">
      <c r="A23" s="14"/>
      <c r="B23" s="26"/>
      <c r="C23" s="31" t="s">
        <v>15</v>
      </c>
      <c r="D23" s="28"/>
      <c r="E23" s="28"/>
    </row>
    <row r="24" spans="1:57">
      <c r="A24" s="14"/>
      <c r="B24" s="26"/>
      <c r="C24" s="31" t="s">
        <v>16</v>
      </c>
      <c r="D24" s="28"/>
      <c r="E24" s="28"/>
    </row>
    <row r="25" spans="1:57">
      <c r="A25" s="14"/>
      <c r="B25" s="26"/>
      <c r="C25" s="31"/>
      <c r="D25" s="28"/>
      <c r="E25" s="28"/>
    </row>
    <row r="26" spans="1:57">
      <c r="A26" s="14"/>
      <c r="B26" s="26">
        <v>3</v>
      </c>
      <c r="C26" s="32" t="s">
        <v>17</v>
      </c>
      <c r="D26" s="28">
        <v>6880</v>
      </c>
      <c r="E26" s="28">
        <v>3980</v>
      </c>
    </row>
    <row r="27" spans="1:57">
      <c r="A27" s="14"/>
      <c r="B27" s="26"/>
      <c r="C27" s="31" t="s">
        <v>18</v>
      </c>
      <c r="D27" s="28"/>
      <c r="E27" s="28"/>
    </row>
    <row r="28" spans="1:57">
      <c r="A28" s="14"/>
      <c r="B28" s="26"/>
      <c r="C28" s="95" t="s">
        <v>19</v>
      </c>
      <c r="D28" s="33"/>
      <c r="E28" s="33"/>
    </row>
    <row r="29" spans="1:57">
      <c r="A29" s="14"/>
      <c r="B29" s="26"/>
      <c r="C29" s="30" t="s">
        <v>20</v>
      </c>
      <c r="D29" s="33"/>
      <c r="E29" s="33"/>
    </row>
    <row r="30" spans="1:57">
      <c r="A30" s="14"/>
      <c r="B30" s="26"/>
      <c r="C30" s="96" t="s">
        <v>21</v>
      </c>
      <c r="D30" s="33"/>
      <c r="E30" s="33"/>
    </row>
    <row r="31" spans="1:57">
      <c r="A31" s="14"/>
      <c r="B31" s="26"/>
      <c r="C31" s="31" t="s">
        <v>22</v>
      </c>
      <c r="D31" s="28"/>
      <c r="E31" s="28"/>
    </row>
    <row r="32" spans="1:57">
      <c r="A32" s="14"/>
      <c r="B32" s="26"/>
      <c r="C32" s="96" t="s">
        <v>23</v>
      </c>
      <c r="D32" s="28"/>
      <c r="E32" s="28"/>
    </row>
    <row r="33" spans="1:5">
      <c r="A33" s="14"/>
      <c r="B33" s="26"/>
      <c r="C33" s="97" t="s">
        <v>24</v>
      </c>
      <c r="D33" s="28"/>
      <c r="E33" s="28"/>
    </row>
    <row r="34" spans="1:5">
      <c r="A34" s="14"/>
      <c r="B34" s="26"/>
      <c r="C34" s="30"/>
      <c r="D34" s="28"/>
      <c r="E34" s="28"/>
    </row>
    <row r="35" spans="1:5">
      <c r="A35" s="14"/>
      <c r="B35" s="26">
        <v>4</v>
      </c>
      <c r="C35" s="32" t="s">
        <v>25</v>
      </c>
      <c r="D35" s="28">
        <v>7000</v>
      </c>
      <c r="E35" s="28">
        <v>7000</v>
      </c>
    </row>
    <row r="36" spans="1:5">
      <c r="A36" s="14"/>
      <c r="B36" s="26"/>
      <c r="C36" s="31" t="s">
        <v>26</v>
      </c>
      <c r="D36" s="28"/>
      <c r="E36" s="28"/>
    </row>
    <row r="37" spans="1:5">
      <c r="A37" s="14"/>
      <c r="B37" s="26"/>
      <c r="C37" s="31" t="s">
        <v>27</v>
      </c>
      <c r="D37" s="28"/>
      <c r="E37" s="28"/>
    </row>
    <row r="38" spans="1:5">
      <c r="A38" s="14"/>
      <c r="B38" s="26"/>
      <c r="C38" s="31"/>
      <c r="D38" s="28"/>
      <c r="E38" s="28"/>
    </row>
    <row r="39" spans="1:5">
      <c r="A39" s="14"/>
      <c r="B39" s="26">
        <v>5</v>
      </c>
      <c r="C39" s="32" t="s">
        <v>28</v>
      </c>
      <c r="D39" s="28">
        <v>5000</v>
      </c>
      <c r="E39" s="28">
        <v>5000</v>
      </c>
    </row>
    <row r="40" spans="1:5">
      <c r="A40" s="14"/>
      <c r="B40" s="26"/>
      <c r="C40" s="31" t="s">
        <v>29</v>
      </c>
      <c r="D40" s="28"/>
      <c r="E40" s="28"/>
    </row>
    <row r="41" spans="1:5">
      <c r="A41" s="14"/>
      <c r="B41" s="34"/>
      <c r="C41" s="35"/>
      <c r="D41" s="28"/>
      <c r="E41" s="28"/>
    </row>
    <row r="42" spans="1:5">
      <c r="A42" s="14"/>
      <c r="B42" s="34">
        <v>6</v>
      </c>
      <c r="C42" s="27" t="s">
        <v>30</v>
      </c>
      <c r="D42" s="28">
        <v>4500</v>
      </c>
      <c r="E42" s="28">
        <v>4500</v>
      </c>
    </row>
    <row r="43" spans="1:5">
      <c r="A43" s="14"/>
      <c r="B43" s="34"/>
      <c r="C43" s="29"/>
      <c r="D43" s="28"/>
      <c r="E43" s="28"/>
    </row>
    <row r="44" spans="1:5">
      <c r="A44" s="14"/>
      <c r="B44" s="34">
        <v>7</v>
      </c>
      <c r="C44" s="27" t="s">
        <v>31</v>
      </c>
      <c r="D44" s="28">
        <v>7000</v>
      </c>
      <c r="E44" s="28">
        <v>0</v>
      </c>
    </row>
    <row r="45" spans="1:5">
      <c r="A45" s="14"/>
      <c r="B45" s="34"/>
      <c r="C45" s="29" t="s">
        <v>32</v>
      </c>
      <c r="D45" s="28"/>
      <c r="E45" s="28"/>
    </row>
    <row r="46" spans="1:5">
      <c r="A46" s="14"/>
      <c r="B46" s="34"/>
      <c r="C46" s="29"/>
      <c r="D46" s="28"/>
      <c r="E46" s="28"/>
    </row>
    <row r="47" spans="1:5">
      <c r="A47" s="14"/>
      <c r="B47" s="34">
        <v>8</v>
      </c>
      <c r="C47" s="27" t="s">
        <v>33</v>
      </c>
      <c r="D47" s="28">
        <v>105000</v>
      </c>
      <c r="E47" s="28">
        <v>81500</v>
      </c>
    </row>
    <row r="48" spans="1:5">
      <c r="A48" s="14"/>
      <c r="B48" s="34"/>
      <c r="C48" s="29" t="s">
        <v>34</v>
      </c>
      <c r="D48" s="28"/>
      <c r="E48" s="28"/>
    </row>
    <row r="49" spans="1:5">
      <c r="A49" s="14"/>
      <c r="B49" s="34"/>
      <c r="C49" s="29" t="s">
        <v>35</v>
      </c>
      <c r="D49" s="28"/>
      <c r="E49" s="28"/>
    </row>
    <row r="50" spans="1:5">
      <c r="A50" s="14"/>
      <c r="B50" s="34"/>
      <c r="C50" s="29" t="s">
        <v>36</v>
      </c>
      <c r="D50" s="28"/>
      <c r="E50" s="28"/>
    </row>
    <row r="51" spans="1:5">
      <c r="A51" s="14"/>
      <c r="B51" s="34"/>
      <c r="C51" s="29" t="s">
        <v>37</v>
      </c>
      <c r="D51" s="28"/>
      <c r="E51" s="28"/>
    </row>
    <row r="52" spans="1:5">
      <c r="A52" s="14"/>
      <c r="B52" s="34"/>
      <c r="C52" s="35" t="s">
        <v>38</v>
      </c>
      <c r="D52" s="28"/>
      <c r="E52" s="28"/>
    </row>
    <row r="53" spans="1:5">
      <c r="A53" s="14"/>
      <c r="B53" s="34"/>
      <c r="C53" s="29" t="s">
        <v>39</v>
      </c>
      <c r="D53" s="28"/>
      <c r="E53" s="28"/>
    </row>
    <row r="54" spans="1:5">
      <c r="A54" s="14"/>
      <c r="B54" s="34"/>
      <c r="C54" s="29" t="s">
        <v>40</v>
      </c>
      <c r="D54" s="28"/>
      <c r="E54" s="28"/>
    </row>
    <row r="55" spans="1:5">
      <c r="A55" s="14"/>
      <c r="B55" s="34"/>
      <c r="C55" s="35" t="s">
        <v>41</v>
      </c>
      <c r="D55" s="28"/>
      <c r="E55" s="28"/>
    </row>
    <row r="56" spans="1:5">
      <c r="A56" s="14"/>
      <c r="B56" s="34"/>
      <c r="C56" s="29" t="s">
        <v>42</v>
      </c>
      <c r="D56" s="28"/>
      <c r="E56" s="28"/>
    </row>
    <row r="57" spans="1:5">
      <c r="A57" s="14"/>
      <c r="B57" s="34"/>
      <c r="C57" s="29"/>
      <c r="D57" s="28"/>
      <c r="E57" s="28"/>
    </row>
    <row r="58" spans="1:5">
      <c r="A58" s="14"/>
      <c r="B58" s="34">
        <v>9</v>
      </c>
      <c r="C58" s="27" t="s">
        <v>43</v>
      </c>
      <c r="D58" s="28">
        <v>6000</v>
      </c>
      <c r="E58" s="28">
        <v>2000</v>
      </c>
    </row>
    <row r="59" spans="1:5">
      <c r="A59" s="14"/>
      <c r="B59" s="34"/>
      <c r="C59" s="29" t="s">
        <v>44</v>
      </c>
      <c r="D59" s="28"/>
      <c r="E59" s="28"/>
    </row>
    <row r="60" spans="1:5">
      <c r="A60" s="14"/>
      <c r="B60" s="34"/>
      <c r="C60" s="29" t="s">
        <v>45</v>
      </c>
      <c r="D60" s="28"/>
      <c r="E60" s="28"/>
    </row>
    <row r="61" spans="1:5">
      <c r="A61" s="14"/>
      <c r="B61" s="34"/>
      <c r="C61" s="29" t="s">
        <v>46</v>
      </c>
      <c r="D61" s="28"/>
      <c r="E61" s="28"/>
    </row>
    <row r="62" spans="1:5">
      <c r="A62" s="14"/>
      <c r="B62" s="34"/>
      <c r="C62" s="36"/>
      <c r="D62" s="28"/>
      <c r="E62" s="28"/>
    </row>
    <row r="63" spans="1:5">
      <c r="A63" s="14"/>
      <c r="B63" s="34">
        <v>10</v>
      </c>
      <c r="C63" s="27" t="s">
        <v>47</v>
      </c>
      <c r="D63" s="28">
        <v>2212</v>
      </c>
      <c r="E63" s="28">
        <v>2212</v>
      </c>
    </row>
    <row r="64" spans="1:5">
      <c r="A64" s="14"/>
      <c r="B64" s="34"/>
      <c r="C64" s="29" t="s">
        <v>48</v>
      </c>
      <c r="D64" s="28"/>
      <c r="E64" s="28"/>
    </row>
    <row r="65" spans="1:57">
      <c r="A65" s="14"/>
      <c r="B65" s="34"/>
      <c r="C65" s="29" t="s">
        <v>49</v>
      </c>
      <c r="D65" s="28"/>
      <c r="E65" s="28"/>
    </row>
    <row r="66" spans="1:57">
      <c r="A66" s="14"/>
      <c r="B66" s="26"/>
      <c r="C66" s="30" t="s">
        <v>50</v>
      </c>
      <c r="D66" s="28"/>
      <c r="E66" s="28"/>
    </row>
    <row r="67" spans="1:57">
      <c r="A67" s="14"/>
      <c r="B67" s="26"/>
      <c r="C67" s="30" t="s">
        <v>51</v>
      </c>
      <c r="D67" s="28"/>
      <c r="E67" s="28"/>
    </row>
    <row r="68" spans="1:57">
      <c r="A68" s="14"/>
      <c r="B68" s="37"/>
      <c r="C68" s="30" t="s">
        <v>52</v>
      </c>
      <c r="D68" s="28"/>
      <c r="E68" s="28"/>
    </row>
    <row r="69" spans="1:57">
      <c r="A69" s="14"/>
      <c r="B69" s="37"/>
      <c r="C69" s="30"/>
      <c r="D69" s="28"/>
      <c r="E69" s="28"/>
    </row>
    <row r="70" spans="1:57">
      <c r="A70" s="14"/>
      <c r="B70" s="54">
        <v>11</v>
      </c>
      <c r="C70" s="32" t="s">
        <v>53</v>
      </c>
      <c r="D70" s="28">
        <v>8000</v>
      </c>
      <c r="E70" s="28">
        <v>0</v>
      </c>
    </row>
    <row r="71" spans="1:57">
      <c r="A71" s="14"/>
      <c r="B71" s="37"/>
      <c r="C71" s="30" t="s">
        <v>54</v>
      </c>
      <c r="D71" s="28"/>
    </row>
    <row r="72" spans="1:57">
      <c r="A72" s="14"/>
      <c r="B72" s="37"/>
      <c r="C72" s="30" t="s">
        <v>55</v>
      </c>
      <c r="D72" s="28"/>
      <c r="E72" s="28"/>
    </row>
    <row r="73" spans="1:57">
      <c r="A73" s="14"/>
      <c r="B73" s="37"/>
      <c r="C73" s="30"/>
      <c r="D73" s="28"/>
      <c r="E73" s="28"/>
    </row>
    <row r="74" spans="1:57">
      <c r="A74" s="14"/>
      <c r="B74" s="20" t="s">
        <v>1</v>
      </c>
      <c r="C74" s="14"/>
      <c r="D74" s="38">
        <f>SUM(D18,D21,D26,D35,D39,D42,D44,D47,D58,D63,D70)</f>
        <v>237969.12</v>
      </c>
      <c r="E74" s="78">
        <f>SUM(E18,E21,E26,E35,E39,E42,E44,E47,E58,E63,E70)</f>
        <v>152569.12</v>
      </c>
    </row>
    <row r="75" spans="1:57" s="1" customFormat="1">
      <c r="A75" s="19"/>
      <c r="B75" s="23"/>
      <c r="C75" s="19"/>
      <c r="D75" s="24"/>
      <c r="E75" s="2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</row>
    <row r="76" spans="1:57">
      <c r="A76" s="13" t="s">
        <v>56</v>
      </c>
      <c r="B76" s="20">
        <v>1</v>
      </c>
      <c r="C76" s="15" t="s">
        <v>62</v>
      </c>
      <c r="D76" s="21">
        <v>500</v>
      </c>
      <c r="E76" s="21">
        <v>500</v>
      </c>
    </row>
    <row r="77" spans="1:57">
      <c r="A77" s="14"/>
      <c r="B77" s="20"/>
      <c r="C77" s="17" t="s">
        <v>78</v>
      </c>
      <c r="D77" s="21"/>
      <c r="E77" s="21"/>
    </row>
    <row r="78" spans="1:57">
      <c r="A78" s="14"/>
      <c r="B78" s="20"/>
      <c r="C78" s="39"/>
      <c r="D78" s="21"/>
      <c r="E78" s="21"/>
    </row>
    <row r="79" spans="1:57">
      <c r="A79" s="14"/>
      <c r="B79" s="20">
        <v>2</v>
      </c>
      <c r="C79" s="15" t="s">
        <v>63</v>
      </c>
      <c r="D79" s="21">
        <v>5000</v>
      </c>
      <c r="E79" s="21">
        <v>5000</v>
      </c>
    </row>
    <row r="80" spans="1:57">
      <c r="A80" s="14"/>
      <c r="B80" s="20"/>
      <c r="C80" s="17" t="s">
        <v>79</v>
      </c>
      <c r="D80" s="21"/>
      <c r="E80" s="21"/>
    </row>
    <row r="81" spans="1:5">
      <c r="A81" s="14"/>
      <c r="B81" s="20"/>
      <c r="C81" s="40"/>
      <c r="D81" s="21"/>
      <c r="E81" s="21"/>
    </row>
    <row r="82" spans="1:5">
      <c r="A82" s="14"/>
      <c r="B82" s="20">
        <v>3</v>
      </c>
      <c r="C82" s="14" t="s">
        <v>64</v>
      </c>
      <c r="D82" s="21">
        <v>70000</v>
      </c>
      <c r="E82" s="21">
        <v>65000</v>
      </c>
    </row>
    <row r="83" spans="1:5">
      <c r="A83" s="14"/>
      <c r="B83" s="20"/>
      <c r="C83" s="14"/>
      <c r="D83" s="21"/>
      <c r="E83" s="21"/>
    </row>
    <row r="84" spans="1:5" s="3" customFormat="1">
      <c r="A84" s="10"/>
      <c r="B84" s="41">
        <v>4</v>
      </c>
      <c r="C84" s="42" t="s">
        <v>65</v>
      </c>
      <c r="D84" s="43">
        <v>7000</v>
      </c>
      <c r="E84" s="43">
        <v>6500</v>
      </c>
    </row>
    <row r="85" spans="1:5" s="3" customFormat="1">
      <c r="A85" s="10"/>
      <c r="B85" s="41"/>
      <c r="C85" s="44" t="s">
        <v>80</v>
      </c>
      <c r="D85" s="43"/>
      <c r="E85" s="43"/>
    </row>
    <row r="86" spans="1:5" s="3" customFormat="1">
      <c r="A86" s="10"/>
      <c r="B86" s="41"/>
      <c r="C86" s="10"/>
      <c r="D86" s="43"/>
      <c r="E86" s="43"/>
    </row>
    <row r="87" spans="1:5">
      <c r="A87" s="14"/>
      <c r="B87" s="41">
        <v>5</v>
      </c>
      <c r="C87" s="94" t="s">
        <v>66</v>
      </c>
      <c r="D87" s="45">
        <v>10000</v>
      </c>
      <c r="E87" s="45">
        <v>9000</v>
      </c>
    </row>
    <row r="88" spans="1:5">
      <c r="A88" s="14"/>
      <c r="B88" s="41"/>
      <c r="C88" s="46" t="s">
        <v>81</v>
      </c>
      <c r="D88" s="45"/>
      <c r="E88" s="45"/>
    </row>
    <row r="89" spans="1:5">
      <c r="A89" s="14"/>
      <c r="B89" s="41"/>
      <c r="C89" s="47"/>
      <c r="D89" s="45"/>
      <c r="E89" s="45"/>
    </row>
    <row r="90" spans="1:5">
      <c r="A90" s="14"/>
      <c r="B90" s="41">
        <v>6</v>
      </c>
      <c r="C90" s="48" t="s">
        <v>67</v>
      </c>
      <c r="D90" s="45">
        <v>4500</v>
      </c>
      <c r="E90" s="45">
        <v>4500</v>
      </c>
    </row>
    <row r="91" spans="1:5">
      <c r="A91" s="14"/>
      <c r="B91" s="41"/>
      <c r="C91" s="46" t="s">
        <v>82</v>
      </c>
      <c r="D91" s="45"/>
      <c r="E91" s="45"/>
    </row>
    <row r="92" spans="1:5">
      <c r="A92" s="14"/>
      <c r="B92" s="41"/>
      <c r="C92" s="47"/>
      <c r="D92" s="45"/>
      <c r="E92" s="45"/>
    </row>
    <row r="93" spans="1:5">
      <c r="A93" s="14"/>
      <c r="B93" s="41">
        <v>7</v>
      </c>
      <c r="C93" s="15" t="s">
        <v>481</v>
      </c>
      <c r="D93" s="21">
        <v>200</v>
      </c>
      <c r="E93" s="21">
        <v>200</v>
      </c>
    </row>
    <row r="94" spans="1:5">
      <c r="A94" s="14"/>
      <c r="B94" s="41"/>
      <c r="C94" s="17" t="s">
        <v>83</v>
      </c>
      <c r="D94" s="21"/>
      <c r="E94" s="21"/>
    </row>
    <row r="95" spans="1:5">
      <c r="A95" s="14"/>
      <c r="B95" s="41"/>
      <c r="C95" s="14"/>
      <c r="D95" s="21"/>
      <c r="E95" s="21"/>
    </row>
    <row r="96" spans="1:5" s="3" customFormat="1">
      <c r="A96" s="10"/>
      <c r="B96" s="41">
        <v>8</v>
      </c>
      <c r="C96" s="42" t="s">
        <v>68</v>
      </c>
      <c r="D96" s="43">
        <v>750</v>
      </c>
      <c r="E96" s="43">
        <v>750</v>
      </c>
    </row>
    <row r="97" spans="1:5" s="3" customFormat="1">
      <c r="A97" s="10"/>
      <c r="B97" s="41"/>
      <c r="C97" s="44" t="s">
        <v>84</v>
      </c>
      <c r="D97" s="43"/>
      <c r="E97" s="43"/>
    </row>
    <row r="98" spans="1:5" s="3" customFormat="1">
      <c r="A98" s="10"/>
      <c r="B98" s="41"/>
      <c r="C98" s="10"/>
      <c r="D98" s="43"/>
      <c r="E98" s="43"/>
    </row>
    <row r="99" spans="1:5">
      <c r="A99" s="14"/>
      <c r="B99" s="41">
        <v>9</v>
      </c>
      <c r="C99" s="15" t="s">
        <v>69</v>
      </c>
      <c r="D99" s="21">
        <v>300</v>
      </c>
      <c r="E99" s="21">
        <v>300</v>
      </c>
    </row>
    <row r="100" spans="1:5">
      <c r="A100" s="14"/>
      <c r="B100" s="41"/>
      <c r="C100" s="17" t="s">
        <v>85</v>
      </c>
      <c r="D100" s="21"/>
      <c r="E100" s="21"/>
    </row>
    <row r="101" spans="1:5">
      <c r="A101" s="14"/>
      <c r="B101" s="41"/>
      <c r="C101" s="14"/>
      <c r="D101" s="21"/>
      <c r="E101" s="21"/>
    </row>
    <row r="102" spans="1:5">
      <c r="A102" s="14"/>
      <c r="B102" s="41">
        <v>10</v>
      </c>
      <c r="C102" s="15" t="s">
        <v>70</v>
      </c>
      <c r="D102" s="21">
        <v>3500</v>
      </c>
      <c r="E102" s="21">
        <v>3500</v>
      </c>
    </row>
    <row r="103" spans="1:5">
      <c r="A103" s="14"/>
      <c r="B103" s="41"/>
      <c r="C103" s="17" t="s">
        <v>86</v>
      </c>
      <c r="D103" s="21"/>
      <c r="E103" s="21"/>
    </row>
    <row r="104" spans="1:5">
      <c r="A104" s="14"/>
      <c r="B104" s="41"/>
      <c r="C104" s="14"/>
      <c r="D104" s="21"/>
      <c r="E104" s="21"/>
    </row>
    <row r="105" spans="1:5">
      <c r="A105" s="14"/>
      <c r="B105" s="41">
        <v>11</v>
      </c>
      <c r="C105" s="15" t="s">
        <v>71</v>
      </c>
      <c r="D105" s="21">
        <v>800</v>
      </c>
      <c r="E105" s="21">
        <v>800</v>
      </c>
    </row>
    <row r="106" spans="1:5">
      <c r="A106" s="14"/>
      <c r="B106" s="41"/>
      <c r="C106" s="17" t="s">
        <v>86</v>
      </c>
      <c r="D106" s="21"/>
      <c r="E106" s="21"/>
    </row>
    <row r="107" spans="1:5">
      <c r="A107" s="14"/>
      <c r="B107" s="41"/>
      <c r="C107" s="14"/>
      <c r="D107" s="21"/>
      <c r="E107" s="21"/>
    </row>
    <row r="108" spans="1:5">
      <c r="A108" s="14"/>
      <c r="B108" s="41">
        <v>12</v>
      </c>
      <c r="C108" s="15" t="s">
        <v>72</v>
      </c>
      <c r="D108" s="21">
        <v>3500</v>
      </c>
      <c r="E108" s="21">
        <v>3500</v>
      </c>
    </row>
    <row r="109" spans="1:5">
      <c r="A109" s="14"/>
      <c r="B109" s="41"/>
      <c r="C109" s="17" t="s">
        <v>87</v>
      </c>
      <c r="D109" s="21"/>
      <c r="E109" s="21"/>
    </row>
    <row r="110" spans="1:5">
      <c r="A110" s="14"/>
      <c r="B110" s="41"/>
      <c r="C110" s="14"/>
      <c r="D110" s="21"/>
      <c r="E110" s="21"/>
    </row>
    <row r="111" spans="1:5">
      <c r="A111" s="14"/>
      <c r="B111" s="41">
        <v>13</v>
      </c>
      <c r="C111" s="15" t="s">
        <v>73</v>
      </c>
      <c r="D111" s="21">
        <v>300</v>
      </c>
      <c r="E111" s="21">
        <v>300</v>
      </c>
    </row>
    <row r="112" spans="1:5">
      <c r="A112" s="14"/>
      <c r="B112" s="41"/>
      <c r="C112" s="17" t="s">
        <v>88</v>
      </c>
      <c r="D112" s="21"/>
      <c r="E112" s="21"/>
    </row>
    <row r="113" spans="1:57">
      <c r="A113" s="14"/>
      <c r="B113" s="41"/>
      <c r="C113" s="14"/>
      <c r="D113" s="21"/>
      <c r="E113" s="21"/>
    </row>
    <row r="114" spans="1:57">
      <c r="A114" s="14"/>
      <c r="B114" s="41">
        <v>14</v>
      </c>
      <c r="C114" s="15" t="s">
        <v>74</v>
      </c>
      <c r="D114" s="21">
        <v>75</v>
      </c>
      <c r="E114" s="21">
        <v>40</v>
      </c>
    </row>
    <row r="115" spans="1:57">
      <c r="A115" s="14"/>
      <c r="B115" s="41"/>
      <c r="C115" s="17" t="s">
        <v>89</v>
      </c>
      <c r="D115" s="21"/>
      <c r="E115" s="21"/>
    </row>
    <row r="116" spans="1:57">
      <c r="A116" s="14"/>
      <c r="B116" s="41"/>
      <c r="C116" s="14"/>
      <c r="D116" s="21"/>
      <c r="E116" s="21"/>
    </row>
    <row r="117" spans="1:57">
      <c r="A117" s="14"/>
      <c r="B117" s="41">
        <v>15</v>
      </c>
      <c r="C117" s="15" t="s">
        <v>75</v>
      </c>
      <c r="D117" s="21">
        <v>700</v>
      </c>
      <c r="E117" s="21">
        <v>700</v>
      </c>
    </row>
    <row r="118" spans="1:57">
      <c r="A118" s="14"/>
      <c r="B118" s="41"/>
      <c r="C118" s="14"/>
      <c r="D118" s="21"/>
      <c r="E118" s="21"/>
    </row>
    <row r="119" spans="1:57">
      <c r="A119" s="14"/>
      <c r="B119" s="41">
        <v>16</v>
      </c>
      <c r="C119" s="15" t="s">
        <v>76</v>
      </c>
      <c r="D119" s="21">
        <v>1000</v>
      </c>
      <c r="E119" s="21">
        <v>1000</v>
      </c>
    </row>
    <row r="120" spans="1:57">
      <c r="A120" s="14"/>
      <c r="B120" s="41"/>
      <c r="C120" s="17" t="s">
        <v>90</v>
      </c>
      <c r="D120" s="21"/>
      <c r="E120" s="21"/>
    </row>
    <row r="121" spans="1:57">
      <c r="A121" s="14"/>
      <c r="B121" s="41"/>
      <c r="C121" s="14"/>
      <c r="D121" s="21"/>
      <c r="E121" s="21"/>
    </row>
    <row r="122" spans="1:57">
      <c r="A122" s="14"/>
      <c r="B122" s="41">
        <v>17</v>
      </c>
      <c r="C122" s="15" t="s">
        <v>77</v>
      </c>
      <c r="D122" s="21">
        <v>1700</v>
      </c>
      <c r="E122" s="21">
        <v>1700</v>
      </c>
    </row>
    <row r="123" spans="1:57">
      <c r="A123" s="14"/>
      <c r="B123" s="20"/>
      <c r="C123" s="17" t="s">
        <v>91</v>
      </c>
      <c r="D123" s="49"/>
      <c r="E123" s="49"/>
    </row>
    <row r="124" spans="1:57">
      <c r="A124" s="14"/>
      <c r="B124" s="20"/>
      <c r="C124" s="14"/>
      <c r="D124" s="49"/>
      <c r="E124" s="49"/>
    </row>
    <row r="125" spans="1:57">
      <c r="A125" s="14"/>
      <c r="B125" s="20" t="s">
        <v>1</v>
      </c>
      <c r="C125" s="14"/>
      <c r="D125" s="21">
        <f>SUM(D76,D79,D82,D84,D87,D90,D93,D96,D99,D102,D105,D108,D111,D114,D117,D119,D122)</f>
        <v>109825</v>
      </c>
      <c r="E125" s="69">
        <f>SUM(E76,E79,E82,E84,E87,E90,E93,E96,E99,E102,E105,E108,E111,E114,E117,E119,E122)</f>
        <v>103290</v>
      </c>
    </row>
    <row r="126" spans="1:57" s="1" customFormat="1">
      <c r="A126" s="19"/>
      <c r="B126" s="23"/>
      <c r="C126" s="19"/>
      <c r="D126" s="24"/>
      <c r="E126" s="2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</row>
    <row r="127" spans="1:57">
      <c r="A127" s="13" t="s">
        <v>59</v>
      </c>
      <c r="B127" s="20">
        <v>1</v>
      </c>
      <c r="C127" s="50" t="s">
        <v>60</v>
      </c>
      <c r="D127" s="45">
        <v>14110</v>
      </c>
      <c r="E127" s="45">
        <v>14110</v>
      </c>
    </row>
    <row r="128" spans="1:57">
      <c r="A128" s="14"/>
      <c r="B128" s="20">
        <v>2</v>
      </c>
      <c r="C128" s="50" t="s">
        <v>61</v>
      </c>
      <c r="D128" s="45">
        <v>4200</v>
      </c>
      <c r="E128" s="45">
        <v>4200</v>
      </c>
    </row>
    <row r="129" spans="1:57">
      <c r="A129" s="14"/>
      <c r="B129" s="20"/>
      <c r="C129" s="50"/>
      <c r="D129" s="45"/>
      <c r="E129" s="45"/>
    </row>
    <row r="130" spans="1:57">
      <c r="A130" s="14"/>
      <c r="B130" s="20" t="s">
        <v>1</v>
      </c>
      <c r="C130" s="14"/>
      <c r="D130" s="21">
        <f>SUM(D127:D128)</f>
        <v>18310</v>
      </c>
      <c r="E130" s="69">
        <f>SUM(E127:E128)</f>
        <v>18310</v>
      </c>
    </row>
    <row r="131" spans="1:57" s="1" customFormat="1">
      <c r="A131" s="19"/>
      <c r="B131" s="23"/>
      <c r="C131" s="19"/>
      <c r="D131" s="24"/>
      <c r="E131" s="2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</row>
    <row r="132" spans="1:57">
      <c r="A132" s="13" t="s">
        <v>92</v>
      </c>
      <c r="B132" s="51">
        <v>1</v>
      </c>
      <c r="C132" s="50" t="s">
        <v>93</v>
      </c>
      <c r="D132" s="45">
        <v>23660</v>
      </c>
      <c r="E132" s="45">
        <v>20000</v>
      </c>
    </row>
    <row r="133" spans="1:57">
      <c r="A133" s="14"/>
      <c r="B133" s="51">
        <v>2</v>
      </c>
      <c r="C133" s="50" t="s">
        <v>94</v>
      </c>
      <c r="D133" s="45">
        <v>5000</v>
      </c>
      <c r="E133" s="45">
        <v>5000</v>
      </c>
    </row>
    <row r="134" spans="1:57">
      <c r="A134" s="14"/>
      <c r="B134" s="51">
        <v>3</v>
      </c>
      <c r="C134" s="50" t="s">
        <v>95</v>
      </c>
      <c r="D134" s="45">
        <v>400</v>
      </c>
      <c r="E134" s="45">
        <v>400</v>
      </c>
    </row>
    <row r="135" spans="1:57">
      <c r="A135" s="14"/>
      <c r="B135" s="51">
        <v>4</v>
      </c>
      <c r="C135" s="50" t="s">
        <v>96</v>
      </c>
      <c r="D135" s="45">
        <v>400</v>
      </c>
      <c r="E135" s="45">
        <v>400</v>
      </c>
    </row>
    <row r="136" spans="1:57">
      <c r="A136" s="14"/>
      <c r="B136" s="51">
        <v>5</v>
      </c>
      <c r="C136" s="50" t="s">
        <v>97</v>
      </c>
      <c r="D136" s="45">
        <v>329</v>
      </c>
      <c r="E136" s="45">
        <v>329</v>
      </c>
    </row>
    <row r="137" spans="1:57">
      <c r="A137" s="14"/>
      <c r="B137" s="51">
        <v>6</v>
      </c>
      <c r="C137" s="50" t="s">
        <v>98</v>
      </c>
      <c r="D137" s="45">
        <v>550</v>
      </c>
      <c r="E137" s="45">
        <v>550</v>
      </c>
    </row>
    <row r="138" spans="1:57">
      <c r="A138" s="14"/>
      <c r="B138" s="51"/>
      <c r="C138" s="50"/>
      <c r="D138" s="45"/>
      <c r="E138" s="45"/>
    </row>
    <row r="139" spans="1:57">
      <c r="A139" s="14"/>
      <c r="B139" s="20" t="s">
        <v>1</v>
      </c>
      <c r="C139" s="14"/>
      <c r="D139" s="21">
        <f>SUM(D132:D137)</f>
        <v>30339</v>
      </c>
      <c r="E139" s="69">
        <f>SUM(E132:E137)</f>
        <v>26679</v>
      </c>
    </row>
    <row r="140" spans="1:57" s="1" customFormat="1">
      <c r="A140" s="19"/>
      <c r="B140" s="23"/>
      <c r="C140" s="19"/>
      <c r="D140" s="24"/>
      <c r="E140" s="2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</row>
    <row r="141" spans="1:57" s="3" customFormat="1">
      <c r="A141" s="13" t="s">
        <v>110</v>
      </c>
      <c r="B141" s="41">
        <v>1</v>
      </c>
      <c r="C141" s="10" t="s">
        <v>28</v>
      </c>
      <c r="D141" s="43">
        <v>500</v>
      </c>
      <c r="E141" s="43">
        <v>500</v>
      </c>
    </row>
    <row r="142" spans="1:57" s="3" customFormat="1">
      <c r="A142" s="10"/>
      <c r="B142" s="41">
        <v>2</v>
      </c>
      <c r="C142" s="10" t="s">
        <v>111</v>
      </c>
      <c r="D142" s="43">
        <v>1500</v>
      </c>
      <c r="E142" s="43">
        <v>650</v>
      </c>
    </row>
    <row r="143" spans="1:57" s="3" customFormat="1">
      <c r="A143" s="10"/>
      <c r="B143" s="41">
        <v>3</v>
      </c>
      <c r="C143" s="10" t="s">
        <v>112</v>
      </c>
      <c r="D143" s="43">
        <v>2500</v>
      </c>
      <c r="E143" s="43">
        <v>2500</v>
      </c>
    </row>
    <row r="144" spans="1:57" s="3" customFormat="1">
      <c r="A144" s="10"/>
      <c r="B144" s="41">
        <v>4</v>
      </c>
      <c r="C144" s="10" t="s">
        <v>113</v>
      </c>
      <c r="D144" s="43">
        <v>1500</v>
      </c>
      <c r="E144" s="43">
        <v>1000</v>
      </c>
    </row>
    <row r="145" spans="1:57" s="3" customFormat="1">
      <c r="A145" s="10"/>
      <c r="B145" s="41">
        <v>5</v>
      </c>
      <c r="C145" s="10" t="s">
        <v>114</v>
      </c>
      <c r="D145" s="43">
        <v>10</v>
      </c>
      <c r="E145" s="43">
        <v>10</v>
      </c>
    </row>
    <row r="146" spans="1:57" s="3" customFormat="1">
      <c r="A146" s="10"/>
      <c r="B146" s="41">
        <v>6</v>
      </c>
      <c r="C146" s="10" t="s">
        <v>115</v>
      </c>
      <c r="D146" s="43">
        <v>6000</v>
      </c>
      <c r="E146" s="43">
        <v>7000</v>
      </c>
    </row>
    <row r="147" spans="1:57" s="3" customFormat="1">
      <c r="A147" s="10"/>
      <c r="B147" s="41"/>
      <c r="C147" s="10"/>
      <c r="D147" s="43"/>
      <c r="E147" s="43"/>
    </row>
    <row r="148" spans="1:57" s="3" customFormat="1">
      <c r="A148" s="10"/>
      <c r="B148" s="41" t="s">
        <v>1</v>
      </c>
      <c r="C148" s="10"/>
      <c r="D148" s="43">
        <f>SUM(D141:D146)</f>
        <v>12010</v>
      </c>
      <c r="E148" s="79">
        <f>SUM(E141:E146)</f>
        <v>11660</v>
      </c>
    </row>
    <row r="149" spans="1:57" s="1" customFormat="1">
      <c r="A149" s="19"/>
      <c r="B149" s="23"/>
      <c r="C149" s="19"/>
      <c r="D149" s="24"/>
      <c r="E149" s="2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</row>
    <row r="150" spans="1:57">
      <c r="A150" s="13" t="s">
        <v>99</v>
      </c>
      <c r="B150" s="52">
        <v>1</v>
      </c>
      <c r="C150" s="53" t="s">
        <v>100</v>
      </c>
      <c r="D150" s="28">
        <v>3825</v>
      </c>
      <c r="E150" s="28">
        <v>3825</v>
      </c>
    </row>
    <row r="151" spans="1:57">
      <c r="A151" s="14"/>
      <c r="B151" s="52">
        <v>2</v>
      </c>
      <c r="C151" s="53" t="s">
        <v>101</v>
      </c>
      <c r="D151" s="28">
        <v>3500</v>
      </c>
      <c r="E151" s="28">
        <v>3500</v>
      </c>
    </row>
    <row r="152" spans="1:57">
      <c r="A152" s="14"/>
      <c r="B152" s="52">
        <v>3</v>
      </c>
      <c r="C152" s="53" t="s">
        <v>102</v>
      </c>
      <c r="D152" s="28">
        <v>67.5</v>
      </c>
      <c r="E152" s="28">
        <v>67.5</v>
      </c>
    </row>
    <row r="153" spans="1:57">
      <c r="A153" s="14"/>
      <c r="B153" s="52">
        <v>4</v>
      </c>
      <c r="C153" s="53" t="s">
        <v>103</v>
      </c>
      <c r="D153" s="28">
        <v>7648.5</v>
      </c>
      <c r="E153" s="28">
        <v>7648.5</v>
      </c>
    </row>
    <row r="154" spans="1:57">
      <c r="A154" s="14"/>
      <c r="B154" s="52">
        <v>5</v>
      </c>
      <c r="C154" s="53" t="s">
        <v>104</v>
      </c>
      <c r="D154" s="28">
        <v>30825</v>
      </c>
      <c r="E154" s="28">
        <v>30825</v>
      </c>
    </row>
    <row r="155" spans="1:57">
      <c r="A155" s="14"/>
      <c r="B155" s="52">
        <v>6</v>
      </c>
      <c r="C155" s="53" t="s">
        <v>105</v>
      </c>
      <c r="D155" s="28">
        <v>5000</v>
      </c>
      <c r="E155" s="28">
        <v>5000</v>
      </c>
    </row>
    <row r="156" spans="1:57">
      <c r="A156" s="14"/>
      <c r="B156" s="52">
        <v>7</v>
      </c>
      <c r="C156" s="53" t="s">
        <v>106</v>
      </c>
      <c r="D156" s="28">
        <v>4000</v>
      </c>
      <c r="E156" s="28">
        <v>4000</v>
      </c>
    </row>
    <row r="157" spans="1:57">
      <c r="A157" s="14"/>
      <c r="B157" s="52">
        <v>8</v>
      </c>
      <c r="C157" s="53" t="s">
        <v>107</v>
      </c>
      <c r="D157" s="28">
        <v>400</v>
      </c>
      <c r="E157" s="28">
        <v>400</v>
      </c>
    </row>
    <row r="158" spans="1:57">
      <c r="A158" s="14"/>
      <c r="B158" s="52">
        <v>9</v>
      </c>
      <c r="C158" s="53" t="s">
        <v>108</v>
      </c>
      <c r="D158" s="28">
        <v>20000</v>
      </c>
      <c r="E158" s="28">
        <v>20000</v>
      </c>
    </row>
    <row r="159" spans="1:57">
      <c r="A159" s="14"/>
      <c r="B159" s="52">
        <v>10</v>
      </c>
      <c r="C159" s="53" t="s">
        <v>109</v>
      </c>
      <c r="D159" s="28">
        <v>1300</v>
      </c>
      <c r="E159" s="28">
        <v>1300</v>
      </c>
    </row>
    <row r="160" spans="1:57">
      <c r="A160" s="14"/>
      <c r="B160" s="52">
        <v>11</v>
      </c>
      <c r="C160" s="53" t="s">
        <v>484</v>
      </c>
      <c r="D160" s="28">
        <v>4000</v>
      </c>
      <c r="E160" s="28">
        <v>4000</v>
      </c>
    </row>
    <row r="161" spans="1:57">
      <c r="A161" s="14"/>
      <c r="B161" s="52">
        <v>12</v>
      </c>
      <c r="C161" s="53" t="s">
        <v>482</v>
      </c>
      <c r="D161" s="28">
        <v>3800</v>
      </c>
      <c r="E161" s="28">
        <v>3800</v>
      </c>
    </row>
    <row r="162" spans="1:57">
      <c r="A162" s="14"/>
      <c r="B162" s="52">
        <v>13</v>
      </c>
      <c r="C162" s="53" t="s">
        <v>483</v>
      </c>
      <c r="D162" s="28">
        <v>300</v>
      </c>
      <c r="E162" s="28">
        <v>300</v>
      </c>
    </row>
    <row r="163" spans="1:57">
      <c r="A163" s="14"/>
      <c r="B163" s="52">
        <v>14</v>
      </c>
      <c r="C163" s="53" t="s">
        <v>480</v>
      </c>
      <c r="D163" s="28">
        <v>2500</v>
      </c>
      <c r="E163" s="28">
        <v>2500</v>
      </c>
    </row>
    <row r="164" spans="1:57">
      <c r="A164" s="14"/>
      <c r="B164" s="52"/>
      <c r="C164" s="53"/>
      <c r="D164" s="28"/>
      <c r="E164" s="28"/>
    </row>
    <row r="165" spans="1:57">
      <c r="A165" s="14"/>
      <c r="B165" s="20" t="s">
        <v>1</v>
      </c>
      <c r="C165" s="14"/>
      <c r="D165" s="38">
        <f>SUM(D150:D163)</f>
        <v>87166</v>
      </c>
      <c r="E165" s="78">
        <f>SUM(E150:E163)</f>
        <v>87166</v>
      </c>
    </row>
    <row r="166" spans="1:57" s="1" customFormat="1">
      <c r="A166" s="19"/>
      <c r="B166" s="23"/>
      <c r="C166" s="19"/>
      <c r="D166" s="24"/>
      <c r="E166" s="2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</row>
    <row r="167" spans="1:57" s="3" customFormat="1">
      <c r="A167" s="13" t="s">
        <v>124</v>
      </c>
      <c r="B167" s="41">
        <v>1</v>
      </c>
      <c r="C167" s="42" t="s">
        <v>125</v>
      </c>
      <c r="D167" s="43">
        <v>1700</v>
      </c>
      <c r="E167" s="43">
        <v>1700</v>
      </c>
    </row>
    <row r="168" spans="1:57" s="3" customFormat="1">
      <c r="A168" s="10"/>
      <c r="B168" s="41"/>
      <c r="C168" s="44" t="s">
        <v>130</v>
      </c>
      <c r="D168" s="43"/>
      <c r="E168" s="43"/>
    </row>
    <row r="169" spans="1:57" s="3" customFormat="1">
      <c r="A169" s="10"/>
      <c r="B169" s="41"/>
      <c r="C169" s="44"/>
      <c r="D169" s="43"/>
      <c r="E169" s="43"/>
    </row>
    <row r="170" spans="1:57" s="3" customFormat="1">
      <c r="A170" s="10"/>
      <c r="B170" s="51">
        <v>2</v>
      </c>
      <c r="C170" s="42" t="s">
        <v>126</v>
      </c>
      <c r="D170" s="43">
        <v>15</v>
      </c>
      <c r="E170" s="43">
        <v>15</v>
      </c>
    </row>
    <row r="171" spans="1:57" s="3" customFormat="1">
      <c r="A171" s="10"/>
      <c r="B171" s="41"/>
      <c r="C171" s="44" t="s">
        <v>131</v>
      </c>
      <c r="D171" s="43"/>
      <c r="E171" s="43"/>
    </row>
    <row r="172" spans="1:57" s="3" customFormat="1">
      <c r="A172" s="10"/>
      <c r="B172" s="41"/>
      <c r="C172" s="44"/>
      <c r="D172" s="43"/>
      <c r="E172" s="43"/>
    </row>
    <row r="173" spans="1:57" s="3" customFormat="1">
      <c r="A173" s="10"/>
      <c r="B173" s="41">
        <v>3</v>
      </c>
      <c r="C173" s="42" t="s">
        <v>127</v>
      </c>
      <c r="D173" s="43">
        <v>350</v>
      </c>
      <c r="E173" s="43">
        <v>350</v>
      </c>
    </row>
    <row r="174" spans="1:57" s="3" customFormat="1">
      <c r="A174" s="10"/>
      <c r="B174" s="41"/>
      <c r="C174" s="44" t="s">
        <v>132</v>
      </c>
      <c r="D174" s="43"/>
      <c r="E174" s="43"/>
    </row>
    <row r="175" spans="1:57" s="3" customFormat="1">
      <c r="A175" s="10"/>
      <c r="B175" s="41"/>
      <c r="C175" s="44"/>
      <c r="D175" s="43"/>
      <c r="E175" s="43"/>
    </row>
    <row r="176" spans="1:57" s="3" customFormat="1">
      <c r="A176" s="10"/>
      <c r="B176" s="41">
        <v>4</v>
      </c>
      <c r="C176" s="42" t="s">
        <v>128</v>
      </c>
      <c r="D176" s="43">
        <v>700</v>
      </c>
      <c r="E176" s="43">
        <v>700</v>
      </c>
    </row>
    <row r="177" spans="1:57" s="3" customFormat="1">
      <c r="A177" s="10"/>
      <c r="B177" s="41"/>
      <c r="C177" s="44" t="s">
        <v>133</v>
      </c>
      <c r="D177" s="43"/>
      <c r="E177" s="43"/>
    </row>
    <row r="178" spans="1:57" s="3" customFormat="1">
      <c r="A178" s="10"/>
      <c r="B178" s="41"/>
      <c r="D178" s="43"/>
      <c r="E178" s="43"/>
    </row>
    <row r="179" spans="1:57" s="3" customFormat="1">
      <c r="A179" s="10"/>
      <c r="B179" s="41">
        <v>5</v>
      </c>
      <c r="C179" s="42" t="s">
        <v>129</v>
      </c>
      <c r="D179" s="43">
        <v>10</v>
      </c>
      <c r="E179" s="43">
        <v>10</v>
      </c>
    </row>
    <row r="180" spans="1:57" s="3" customFormat="1">
      <c r="A180" s="10"/>
      <c r="B180" s="41"/>
      <c r="C180" s="44" t="s">
        <v>131</v>
      </c>
      <c r="D180" s="11"/>
      <c r="E180" s="11"/>
    </row>
    <row r="181" spans="1:57" s="3" customFormat="1">
      <c r="A181" s="10"/>
      <c r="B181" s="41"/>
      <c r="C181" s="10"/>
      <c r="D181" s="11"/>
      <c r="E181" s="11"/>
    </row>
    <row r="182" spans="1:57" s="3" customFormat="1">
      <c r="A182" s="10"/>
      <c r="B182" s="41" t="s">
        <v>1</v>
      </c>
      <c r="C182" s="10"/>
      <c r="D182" s="43">
        <f>SUM(D167,D170,D173,D176,D179)</f>
        <v>2775</v>
      </c>
      <c r="E182" s="79">
        <f>SUM(E167,E170,E173,E176,E179)</f>
        <v>2775</v>
      </c>
    </row>
    <row r="183" spans="1:57" s="1" customFormat="1">
      <c r="A183" s="19"/>
      <c r="B183" s="23"/>
      <c r="C183" s="19"/>
      <c r="D183" s="24"/>
      <c r="E183" s="2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</row>
    <row r="184" spans="1:57">
      <c r="A184" s="13" t="s">
        <v>116</v>
      </c>
      <c r="B184" s="20">
        <v>1</v>
      </c>
      <c r="C184" s="14" t="s">
        <v>117</v>
      </c>
      <c r="D184" s="21">
        <v>2780</v>
      </c>
      <c r="E184" s="21">
        <v>0</v>
      </c>
    </row>
    <row r="185" spans="1:57">
      <c r="A185" s="14"/>
      <c r="B185" s="20">
        <v>2</v>
      </c>
      <c r="C185" s="14" t="s">
        <v>118</v>
      </c>
      <c r="D185" s="21">
        <v>1700</v>
      </c>
      <c r="E185" s="21">
        <v>0</v>
      </c>
    </row>
    <row r="186" spans="1:57">
      <c r="A186" s="14"/>
      <c r="B186" s="20">
        <v>3</v>
      </c>
      <c r="C186" s="14" t="s">
        <v>119</v>
      </c>
      <c r="D186" s="21">
        <v>2500</v>
      </c>
      <c r="E186" s="21">
        <v>2000</v>
      </c>
    </row>
    <row r="187" spans="1:57">
      <c r="A187" s="14"/>
      <c r="B187" s="20">
        <v>4</v>
      </c>
      <c r="C187" s="14" t="s">
        <v>120</v>
      </c>
      <c r="D187" s="21">
        <v>2900</v>
      </c>
      <c r="E187" s="21">
        <v>2900</v>
      </c>
    </row>
    <row r="188" spans="1:57">
      <c r="A188" s="14"/>
      <c r="B188" s="20">
        <v>5</v>
      </c>
      <c r="C188" s="14" t="s">
        <v>121</v>
      </c>
      <c r="D188" s="21">
        <v>2500</v>
      </c>
      <c r="E188" s="21">
        <v>2000</v>
      </c>
    </row>
    <row r="189" spans="1:57">
      <c r="A189" s="14"/>
      <c r="B189" s="20">
        <v>6</v>
      </c>
      <c r="C189" s="14" t="s">
        <v>122</v>
      </c>
      <c r="D189" s="21">
        <v>1500</v>
      </c>
      <c r="E189" s="21">
        <v>1500</v>
      </c>
    </row>
    <row r="190" spans="1:57">
      <c r="A190" s="14"/>
      <c r="B190" s="20">
        <v>7</v>
      </c>
      <c r="C190" s="14" t="s">
        <v>28</v>
      </c>
      <c r="D190" s="21">
        <v>1000</v>
      </c>
      <c r="E190" s="21">
        <v>1000</v>
      </c>
    </row>
    <row r="191" spans="1:57">
      <c r="A191" s="14"/>
      <c r="B191" s="20"/>
      <c r="C191" s="14"/>
      <c r="D191" s="21"/>
      <c r="E191" s="21"/>
    </row>
    <row r="192" spans="1:57">
      <c r="A192" s="14"/>
      <c r="B192" s="20" t="s">
        <v>1</v>
      </c>
      <c r="C192" s="14"/>
      <c r="D192" s="21">
        <f>SUM(D184:D190)</f>
        <v>14880</v>
      </c>
      <c r="E192" s="69">
        <f>SUM(E184:E190)</f>
        <v>9400</v>
      </c>
    </row>
    <row r="193" spans="1:57" s="1" customFormat="1">
      <c r="A193" s="19"/>
      <c r="B193" s="23"/>
      <c r="C193" s="19"/>
      <c r="D193" s="24"/>
      <c r="E193" s="2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</row>
    <row r="194" spans="1:57">
      <c r="A194" s="13" t="s">
        <v>123</v>
      </c>
      <c r="B194" s="20">
        <v>1</v>
      </c>
      <c r="C194" s="15" t="s">
        <v>134</v>
      </c>
      <c r="D194" s="21">
        <v>1682</v>
      </c>
      <c r="E194" s="21">
        <v>1682</v>
      </c>
    </row>
    <row r="195" spans="1:57">
      <c r="A195" s="14"/>
      <c r="B195" s="20"/>
      <c r="C195" s="17" t="s">
        <v>135</v>
      </c>
      <c r="D195" s="49"/>
      <c r="E195" s="49"/>
    </row>
    <row r="196" spans="1:57">
      <c r="A196" s="14"/>
      <c r="B196" s="20"/>
      <c r="C196" s="17" t="s">
        <v>136</v>
      </c>
      <c r="D196" s="49"/>
      <c r="E196" s="49"/>
    </row>
    <row r="197" spans="1:57">
      <c r="A197" s="14"/>
      <c r="B197" s="20"/>
      <c r="C197" s="17" t="s">
        <v>137</v>
      </c>
      <c r="D197" s="49"/>
      <c r="E197" s="49"/>
    </row>
    <row r="198" spans="1:57">
      <c r="A198" s="14"/>
      <c r="B198" s="20"/>
      <c r="C198" s="17" t="s">
        <v>138</v>
      </c>
      <c r="D198" s="49"/>
      <c r="E198" s="49"/>
    </row>
    <row r="199" spans="1:57">
      <c r="A199" s="14"/>
      <c r="B199" s="20"/>
      <c r="C199" s="17" t="s">
        <v>139</v>
      </c>
      <c r="D199" s="49"/>
      <c r="E199" s="49"/>
    </row>
    <row r="200" spans="1:57">
      <c r="A200" s="14"/>
      <c r="B200" s="20"/>
      <c r="C200" s="17" t="s">
        <v>140</v>
      </c>
      <c r="D200" s="49"/>
      <c r="E200" s="49"/>
    </row>
    <row r="201" spans="1:57">
      <c r="A201" s="14"/>
      <c r="B201" s="20"/>
      <c r="C201" s="14"/>
      <c r="D201" s="49"/>
      <c r="E201" s="49"/>
    </row>
    <row r="202" spans="1:57">
      <c r="A202" s="14"/>
      <c r="B202" s="20">
        <v>2</v>
      </c>
      <c r="C202" s="15" t="s">
        <v>141</v>
      </c>
      <c r="D202" s="21">
        <v>2731</v>
      </c>
      <c r="E202" s="21">
        <v>2731</v>
      </c>
    </row>
    <row r="203" spans="1:57">
      <c r="A203" s="14"/>
      <c r="B203" s="20"/>
      <c r="C203" s="17" t="s">
        <v>142</v>
      </c>
      <c r="D203" s="49"/>
      <c r="E203" s="49"/>
    </row>
    <row r="204" spans="1:57">
      <c r="A204" s="14"/>
      <c r="B204" s="20"/>
      <c r="C204" s="17" t="s">
        <v>143</v>
      </c>
      <c r="D204" s="49"/>
      <c r="E204" s="49"/>
    </row>
    <row r="205" spans="1:57">
      <c r="A205" s="14"/>
      <c r="B205" s="20"/>
      <c r="C205" s="17" t="s">
        <v>144</v>
      </c>
      <c r="D205" s="49"/>
      <c r="E205" s="49"/>
    </row>
    <row r="206" spans="1:57">
      <c r="A206" s="14"/>
      <c r="B206" s="20"/>
      <c r="C206" s="14"/>
      <c r="D206" s="49"/>
      <c r="E206" s="49"/>
    </row>
    <row r="207" spans="1:57">
      <c r="A207" s="14"/>
      <c r="B207" s="20">
        <v>3</v>
      </c>
      <c r="C207" s="15" t="s">
        <v>145</v>
      </c>
      <c r="D207" s="21">
        <v>1700</v>
      </c>
      <c r="E207" s="21">
        <v>1700</v>
      </c>
    </row>
    <row r="208" spans="1:57">
      <c r="A208" s="14"/>
      <c r="B208" s="20"/>
      <c r="C208" s="17" t="s">
        <v>146</v>
      </c>
      <c r="D208" s="49"/>
      <c r="E208" s="49"/>
    </row>
    <row r="209" spans="1:5">
      <c r="A209" s="14"/>
      <c r="B209" s="20"/>
      <c r="C209" s="17" t="s">
        <v>147</v>
      </c>
      <c r="D209" s="49"/>
      <c r="E209" s="49"/>
    </row>
    <row r="210" spans="1:5">
      <c r="A210" s="14"/>
      <c r="B210" s="20"/>
      <c r="C210" s="14"/>
      <c r="D210" s="49"/>
      <c r="E210" s="49"/>
    </row>
    <row r="211" spans="1:5">
      <c r="A211" s="14"/>
      <c r="B211" s="20">
        <v>4</v>
      </c>
      <c r="C211" s="15" t="s">
        <v>148</v>
      </c>
      <c r="D211" s="21">
        <v>175</v>
      </c>
      <c r="E211" s="21">
        <v>175</v>
      </c>
    </row>
    <row r="212" spans="1:5">
      <c r="A212" s="14"/>
      <c r="B212" s="20"/>
      <c r="C212" s="17" t="s">
        <v>149</v>
      </c>
      <c r="D212" s="49"/>
      <c r="E212" s="49"/>
    </row>
    <row r="213" spans="1:5">
      <c r="A213" s="14"/>
      <c r="B213" s="20"/>
      <c r="C213" s="14"/>
      <c r="D213" s="49"/>
      <c r="E213" s="49"/>
    </row>
    <row r="214" spans="1:5">
      <c r="A214" s="14"/>
      <c r="B214" s="20">
        <v>5</v>
      </c>
      <c r="C214" s="15" t="s">
        <v>150</v>
      </c>
      <c r="D214" s="21">
        <v>2500</v>
      </c>
      <c r="E214" s="21">
        <v>1500</v>
      </c>
    </row>
    <row r="215" spans="1:5">
      <c r="A215" s="14"/>
      <c r="B215" s="20"/>
      <c r="C215" s="17" t="s">
        <v>151</v>
      </c>
      <c r="D215" s="49"/>
      <c r="E215" s="49"/>
    </row>
    <row r="216" spans="1:5">
      <c r="A216" s="14"/>
      <c r="B216" s="20"/>
      <c r="C216" s="17" t="s">
        <v>152</v>
      </c>
      <c r="D216" s="49"/>
      <c r="E216" s="49"/>
    </row>
    <row r="217" spans="1:5">
      <c r="A217" s="14"/>
      <c r="B217" s="20"/>
      <c r="C217" s="14"/>
      <c r="D217" s="49"/>
      <c r="E217" s="49"/>
    </row>
    <row r="218" spans="1:5">
      <c r="A218" s="14"/>
      <c r="B218" s="20">
        <v>6</v>
      </c>
      <c r="C218" s="15" t="s">
        <v>153</v>
      </c>
      <c r="D218" s="21">
        <v>1500</v>
      </c>
      <c r="E218" s="21">
        <v>1000</v>
      </c>
    </row>
    <row r="219" spans="1:5">
      <c r="A219" s="14"/>
      <c r="B219" s="20"/>
      <c r="C219" s="17" t="s">
        <v>154</v>
      </c>
      <c r="D219" s="49"/>
      <c r="E219" s="49"/>
    </row>
    <row r="220" spans="1:5">
      <c r="A220" s="14"/>
      <c r="B220" s="20"/>
      <c r="C220" s="17" t="s">
        <v>155</v>
      </c>
      <c r="D220" s="49"/>
      <c r="E220" s="49"/>
    </row>
    <row r="221" spans="1:5">
      <c r="A221" s="14"/>
      <c r="B221" s="20"/>
      <c r="C221" s="17" t="s">
        <v>156</v>
      </c>
      <c r="D221" s="49"/>
      <c r="E221" s="49"/>
    </row>
    <row r="222" spans="1:5">
      <c r="A222" s="14"/>
      <c r="B222" s="20"/>
      <c r="C222" s="14"/>
      <c r="D222" s="49"/>
      <c r="E222" s="49"/>
    </row>
    <row r="223" spans="1:5">
      <c r="A223" s="14"/>
      <c r="B223" s="20">
        <v>7</v>
      </c>
      <c r="C223" s="15" t="s">
        <v>157</v>
      </c>
      <c r="D223" s="21">
        <v>500</v>
      </c>
      <c r="E223" s="21">
        <v>500</v>
      </c>
    </row>
    <row r="224" spans="1:5">
      <c r="A224" s="14"/>
      <c r="B224" s="20"/>
      <c r="C224" s="17" t="s">
        <v>158</v>
      </c>
      <c r="D224" s="49"/>
      <c r="E224" s="49"/>
    </row>
    <row r="225" spans="1:5">
      <c r="A225" s="14"/>
      <c r="B225" s="20"/>
      <c r="C225" s="17" t="s">
        <v>159</v>
      </c>
      <c r="D225" s="49"/>
      <c r="E225" s="49"/>
    </row>
    <row r="226" spans="1:5">
      <c r="A226" s="14"/>
      <c r="B226" s="20"/>
      <c r="C226" s="14"/>
      <c r="D226" s="49"/>
      <c r="E226" s="49"/>
    </row>
    <row r="227" spans="1:5">
      <c r="A227" s="14"/>
      <c r="B227" s="20">
        <v>8</v>
      </c>
      <c r="C227" s="15" t="s">
        <v>160</v>
      </c>
      <c r="D227" s="21">
        <v>500</v>
      </c>
      <c r="E227" s="21">
        <v>0</v>
      </c>
    </row>
    <row r="228" spans="1:5">
      <c r="A228" s="14"/>
      <c r="B228" s="20"/>
      <c r="C228" s="14"/>
      <c r="D228" s="49"/>
      <c r="E228" s="49"/>
    </row>
    <row r="229" spans="1:5">
      <c r="A229" s="14"/>
      <c r="B229" s="20">
        <v>9</v>
      </c>
      <c r="C229" s="15" t="s">
        <v>64</v>
      </c>
      <c r="D229" s="21">
        <v>66000</v>
      </c>
      <c r="E229" s="21">
        <v>49500</v>
      </c>
    </row>
    <row r="230" spans="1:5">
      <c r="A230" s="14"/>
      <c r="B230" s="20"/>
      <c r="C230" s="17" t="s">
        <v>161</v>
      </c>
      <c r="D230" s="49"/>
      <c r="E230" s="49"/>
    </row>
    <row r="231" spans="1:5">
      <c r="A231" s="14"/>
      <c r="B231" s="20"/>
      <c r="C231" s="17" t="s">
        <v>162</v>
      </c>
      <c r="D231" s="49"/>
      <c r="E231" s="49"/>
    </row>
    <row r="232" spans="1:5">
      <c r="A232" s="14"/>
      <c r="B232" s="20"/>
      <c r="C232" s="14"/>
      <c r="D232" s="49"/>
      <c r="E232" s="49"/>
    </row>
    <row r="233" spans="1:5">
      <c r="A233" s="14"/>
      <c r="B233" s="20">
        <v>10</v>
      </c>
      <c r="C233" s="15" t="s">
        <v>163</v>
      </c>
      <c r="D233" s="21">
        <v>3000</v>
      </c>
      <c r="E233" s="21">
        <v>1200</v>
      </c>
    </row>
    <row r="234" spans="1:5">
      <c r="A234" s="14"/>
      <c r="B234" s="20"/>
      <c r="C234" s="17" t="s">
        <v>164</v>
      </c>
      <c r="D234" s="49"/>
      <c r="E234" s="49"/>
    </row>
    <row r="235" spans="1:5">
      <c r="A235" s="14"/>
      <c r="B235" s="20"/>
      <c r="C235" s="14"/>
      <c r="D235" s="49"/>
      <c r="E235" s="49"/>
    </row>
    <row r="236" spans="1:5">
      <c r="A236" s="14"/>
      <c r="B236" s="20">
        <v>11</v>
      </c>
      <c r="C236" s="15" t="s">
        <v>165</v>
      </c>
      <c r="D236" s="21">
        <v>14000</v>
      </c>
      <c r="E236" s="21">
        <v>7000</v>
      </c>
    </row>
    <row r="237" spans="1:5">
      <c r="A237" s="14"/>
      <c r="B237" s="20"/>
      <c r="C237" s="17" t="s">
        <v>166</v>
      </c>
      <c r="D237" s="49"/>
      <c r="E237" s="49"/>
    </row>
    <row r="238" spans="1:5">
      <c r="A238" s="14"/>
      <c r="B238" s="20"/>
      <c r="C238" s="17" t="s">
        <v>167</v>
      </c>
      <c r="D238" s="49"/>
      <c r="E238" s="49"/>
    </row>
    <row r="239" spans="1:5">
      <c r="A239" s="14"/>
      <c r="B239" s="20"/>
      <c r="C239" s="17" t="s">
        <v>168</v>
      </c>
      <c r="D239" s="49"/>
      <c r="E239" s="49"/>
    </row>
    <row r="240" spans="1:5">
      <c r="A240" s="14"/>
      <c r="B240" s="20"/>
      <c r="C240" s="17" t="s">
        <v>238</v>
      </c>
      <c r="D240" s="49"/>
      <c r="E240" s="49"/>
    </row>
    <row r="241" spans="1:57">
      <c r="A241" s="14"/>
      <c r="B241" s="20"/>
      <c r="C241" s="17"/>
      <c r="D241" s="49"/>
      <c r="E241" s="49"/>
    </row>
    <row r="242" spans="1:57">
      <c r="A242" s="14"/>
      <c r="B242" s="20">
        <v>12</v>
      </c>
      <c r="C242" s="15" t="s">
        <v>169</v>
      </c>
      <c r="D242" s="21">
        <v>3000</v>
      </c>
      <c r="E242" s="21">
        <v>3000</v>
      </c>
    </row>
    <row r="243" spans="1:57">
      <c r="A243" s="14"/>
      <c r="B243" s="20"/>
      <c r="C243" s="17" t="s">
        <v>166</v>
      </c>
      <c r="D243" s="49"/>
      <c r="E243" s="49"/>
    </row>
    <row r="244" spans="1:57">
      <c r="A244" s="14"/>
      <c r="B244" s="20"/>
      <c r="C244" s="14"/>
      <c r="D244" s="49"/>
      <c r="E244" s="49"/>
    </row>
    <row r="245" spans="1:57">
      <c r="A245" s="14"/>
      <c r="B245" s="20">
        <v>13</v>
      </c>
      <c r="C245" s="15" t="s">
        <v>170</v>
      </c>
      <c r="D245" s="21">
        <v>250</v>
      </c>
      <c r="E245" s="21">
        <v>250</v>
      </c>
    </row>
    <row r="246" spans="1:57">
      <c r="A246" s="14"/>
      <c r="B246" s="20"/>
      <c r="C246" s="17" t="s">
        <v>171</v>
      </c>
      <c r="D246" s="49"/>
      <c r="E246" s="49"/>
    </row>
    <row r="247" spans="1:57">
      <c r="A247" s="14"/>
      <c r="B247" s="20"/>
      <c r="C247" s="14"/>
      <c r="D247" s="21"/>
      <c r="E247" s="21"/>
    </row>
    <row r="248" spans="1:57">
      <c r="A248" s="14"/>
      <c r="B248" s="20" t="s">
        <v>1</v>
      </c>
      <c r="C248" s="14"/>
      <c r="D248" s="21">
        <f>SUM(D194,D202,D207,D211,D214,D218,D223,D227,D229,D233,D236,D242,D245)</f>
        <v>97538</v>
      </c>
      <c r="E248" s="69">
        <f>SUM(E194,E202,E207,E211,E214,E218,E223,E227,E229,E233,E236,E242,E245)</f>
        <v>70238</v>
      </c>
    </row>
    <row r="249" spans="1:57" s="1" customFormat="1">
      <c r="A249" s="19"/>
      <c r="B249" s="23"/>
      <c r="C249" s="19"/>
      <c r="D249" s="24"/>
      <c r="E249" s="2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</row>
    <row r="250" spans="1:57">
      <c r="A250" s="14"/>
      <c r="B250" s="20"/>
      <c r="C250" s="14"/>
      <c r="D250" s="49"/>
      <c r="E250" s="20"/>
    </row>
    <row r="251" spans="1:57">
      <c r="A251" s="14"/>
      <c r="B251" s="20"/>
      <c r="C251" s="14"/>
      <c r="D251" s="49" t="s">
        <v>3</v>
      </c>
      <c r="E251" s="20" t="s">
        <v>4</v>
      </c>
    </row>
    <row r="252" spans="1:57">
      <c r="A252" s="14"/>
      <c r="B252" s="20"/>
      <c r="C252" s="65" t="s">
        <v>172</v>
      </c>
      <c r="D252" s="21">
        <f>SUM(D7,D12,D16,D74,D125,D130,D139,D148,D165,D182,D192,D248)</f>
        <v>627292.12</v>
      </c>
      <c r="E252" s="69">
        <f>SUM(E7,E12,E16,E74,E125,E130,E139,E148,E165,E182,E192,E248)</f>
        <v>498427.12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E13" sqref="E13"/>
    </sheetView>
  </sheetViews>
  <sheetFormatPr defaultColWidth="10.625" defaultRowHeight="15.75"/>
  <cols>
    <col min="1" max="1" width="29" customWidth="1"/>
    <col min="2" max="2" width="5" style="4" customWidth="1"/>
    <col min="3" max="3" width="92.375" customWidth="1"/>
    <col min="4" max="5" width="10.625" style="4"/>
  </cols>
  <sheetData>
    <row r="1" spans="1:5" ht="33" customHeight="1">
      <c r="A1" s="14"/>
      <c r="B1" s="20"/>
      <c r="C1" s="71" t="s">
        <v>173</v>
      </c>
      <c r="D1" s="49"/>
      <c r="E1" s="20"/>
    </row>
    <row r="2" spans="1:5">
      <c r="A2" s="14"/>
      <c r="B2" s="20"/>
      <c r="C2" s="14"/>
      <c r="D2" s="49" t="s">
        <v>3</v>
      </c>
      <c r="E2" s="20" t="s">
        <v>4</v>
      </c>
    </row>
    <row r="3" spans="1:5" s="2" customFormat="1">
      <c r="A3" s="19"/>
      <c r="B3" s="23"/>
      <c r="C3" s="19"/>
      <c r="D3" s="24"/>
      <c r="E3" s="23"/>
    </row>
    <row r="4" spans="1:5">
      <c r="A4" s="13" t="s">
        <v>174</v>
      </c>
      <c r="B4" s="20">
        <v>1</v>
      </c>
      <c r="C4" s="15" t="s">
        <v>175</v>
      </c>
      <c r="D4" s="69">
        <v>1662.08</v>
      </c>
      <c r="E4" s="69">
        <v>1662.08</v>
      </c>
    </row>
    <row r="5" spans="1:5">
      <c r="A5" s="14"/>
      <c r="B5" s="20"/>
      <c r="C5" s="17" t="s">
        <v>176</v>
      </c>
      <c r="D5" s="69"/>
      <c r="E5" s="20"/>
    </row>
    <row r="6" spans="1:5">
      <c r="A6" s="14"/>
      <c r="B6" s="20"/>
      <c r="C6" s="18" t="s">
        <v>177</v>
      </c>
      <c r="D6" s="69"/>
      <c r="E6" s="20"/>
    </row>
    <row r="7" spans="1:5">
      <c r="A7" s="14"/>
      <c r="B7" s="20"/>
      <c r="C7" s="17" t="s">
        <v>178</v>
      </c>
      <c r="D7" s="70"/>
      <c r="E7" s="20"/>
    </row>
    <row r="8" spans="1:5">
      <c r="A8" s="14"/>
      <c r="B8" s="20"/>
      <c r="C8" s="14"/>
      <c r="D8" s="20"/>
      <c r="E8" s="20"/>
    </row>
    <row r="9" spans="1:5">
      <c r="A9" s="14"/>
      <c r="B9" s="20" t="s">
        <v>1</v>
      </c>
      <c r="C9" s="14"/>
      <c r="D9" s="69">
        <f>SUM(D4:D6)</f>
        <v>1662.08</v>
      </c>
      <c r="E9" s="69">
        <f>SUM(E4)</f>
        <v>1662.08</v>
      </c>
    </row>
    <row r="10" spans="1:5" s="1" customFormat="1">
      <c r="A10" s="19"/>
      <c r="B10" s="23"/>
      <c r="C10" s="19"/>
      <c r="D10" s="23"/>
      <c r="E10" s="23"/>
    </row>
    <row r="11" spans="1:5">
      <c r="A11" s="13" t="s">
        <v>179</v>
      </c>
      <c r="B11" s="20">
        <v>1</v>
      </c>
      <c r="C11" s="14" t="s">
        <v>181</v>
      </c>
      <c r="D11" s="69">
        <v>800</v>
      </c>
      <c r="E11" s="69">
        <v>800</v>
      </c>
    </row>
    <row r="12" spans="1:5">
      <c r="A12" s="13" t="s">
        <v>180</v>
      </c>
      <c r="B12" s="20">
        <v>2</v>
      </c>
      <c r="C12" s="14" t="s">
        <v>182</v>
      </c>
      <c r="D12" s="69">
        <v>300</v>
      </c>
      <c r="E12" s="69">
        <v>300</v>
      </c>
    </row>
    <row r="13" spans="1:5">
      <c r="A13" s="14"/>
      <c r="B13" s="20">
        <v>3</v>
      </c>
      <c r="C13" s="14" t="s">
        <v>183</v>
      </c>
      <c r="D13" s="69">
        <v>10</v>
      </c>
      <c r="E13" s="69">
        <v>10</v>
      </c>
    </row>
    <row r="14" spans="1:5">
      <c r="A14" s="14"/>
      <c r="B14" s="20"/>
      <c r="C14" s="14"/>
      <c r="D14" s="20"/>
      <c r="E14" s="20"/>
    </row>
    <row r="15" spans="1:5">
      <c r="A15" s="14"/>
      <c r="B15" s="20" t="s">
        <v>1</v>
      </c>
      <c r="C15" s="14"/>
      <c r="D15" s="69">
        <f>SUM(D11:D13)</f>
        <v>1110</v>
      </c>
      <c r="E15" s="69">
        <f>SUM(E11:E13)</f>
        <v>1110</v>
      </c>
    </row>
    <row r="16" spans="1:5" s="1" customFormat="1">
      <c r="A16" s="19"/>
      <c r="B16" s="23"/>
      <c r="C16" s="19"/>
      <c r="D16" s="23"/>
      <c r="E16" s="23"/>
    </row>
    <row r="17" spans="1:5">
      <c r="A17" s="13" t="s">
        <v>192</v>
      </c>
      <c r="B17" s="20">
        <v>1</v>
      </c>
      <c r="C17" s="15" t="s">
        <v>184</v>
      </c>
      <c r="D17" s="69">
        <v>140</v>
      </c>
      <c r="E17" s="69">
        <v>140</v>
      </c>
    </row>
    <row r="18" spans="1:5">
      <c r="A18" s="14"/>
      <c r="B18" s="20"/>
      <c r="C18" s="17" t="s">
        <v>421</v>
      </c>
      <c r="D18" s="69"/>
      <c r="E18" s="69"/>
    </row>
    <row r="19" spans="1:5">
      <c r="A19" s="14"/>
      <c r="B19" s="20"/>
      <c r="C19" s="17" t="s">
        <v>422</v>
      </c>
      <c r="D19" s="69"/>
      <c r="E19" s="69"/>
    </row>
    <row r="20" spans="1:5">
      <c r="A20" s="14"/>
      <c r="B20" s="20"/>
      <c r="C20" s="17" t="s">
        <v>423</v>
      </c>
      <c r="D20" s="69"/>
      <c r="E20" s="69"/>
    </row>
    <row r="21" spans="1:5">
      <c r="A21" s="14"/>
      <c r="B21" s="20"/>
      <c r="C21" s="14"/>
      <c r="D21" s="69"/>
      <c r="E21" s="69"/>
    </row>
    <row r="22" spans="1:5">
      <c r="A22" s="14"/>
      <c r="B22" s="20">
        <v>2</v>
      </c>
      <c r="C22" s="15" t="s">
        <v>185</v>
      </c>
      <c r="D22" s="69">
        <v>200</v>
      </c>
      <c r="E22" s="69">
        <v>200</v>
      </c>
    </row>
    <row r="23" spans="1:5">
      <c r="A23" s="14"/>
      <c r="B23" s="20"/>
      <c r="C23" s="17" t="s">
        <v>424</v>
      </c>
      <c r="D23" s="69"/>
      <c r="E23" s="69"/>
    </row>
    <row r="24" spans="1:5">
      <c r="A24" s="14"/>
      <c r="B24" s="20"/>
      <c r="C24" s="14"/>
      <c r="D24" s="69"/>
      <c r="E24" s="69"/>
    </row>
    <row r="25" spans="1:5">
      <c r="A25" s="14"/>
      <c r="B25" s="20">
        <v>3</v>
      </c>
      <c r="C25" s="15" t="s">
        <v>186</v>
      </c>
      <c r="D25" s="69">
        <v>70</v>
      </c>
      <c r="E25" s="69">
        <v>70</v>
      </c>
    </row>
    <row r="26" spans="1:5">
      <c r="A26" s="14"/>
      <c r="B26" s="20"/>
      <c r="C26" s="17" t="s">
        <v>425</v>
      </c>
      <c r="D26" s="69"/>
      <c r="E26" s="69"/>
    </row>
    <row r="27" spans="1:5">
      <c r="A27" s="14"/>
      <c r="B27" s="20"/>
      <c r="C27" s="14"/>
      <c r="D27" s="69"/>
      <c r="E27" s="69"/>
    </row>
    <row r="28" spans="1:5">
      <c r="A28" s="14"/>
      <c r="B28" s="20">
        <v>4</v>
      </c>
      <c r="C28" s="15" t="s">
        <v>187</v>
      </c>
      <c r="D28" s="69">
        <v>200</v>
      </c>
      <c r="E28" s="69">
        <v>200</v>
      </c>
    </row>
    <row r="29" spans="1:5">
      <c r="A29" s="14"/>
      <c r="B29" s="20"/>
      <c r="C29" s="17" t="s">
        <v>424</v>
      </c>
      <c r="D29" s="69"/>
      <c r="E29" s="69"/>
    </row>
    <row r="30" spans="1:5">
      <c r="A30" s="14"/>
      <c r="B30" s="20"/>
      <c r="C30" s="14"/>
      <c r="D30" s="69"/>
      <c r="E30" s="69"/>
    </row>
    <row r="31" spans="1:5">
      <c r="A31" s="14"/>
      <c r="B31" s="20">
        <v>5</v>
      </c>
      <c r="C31" s="15" t="s">
        <v>188</v>
      </c>
      <c r="D31" s="69">
        <v>20</v>
      </c>
      <c r="E31" s="69">
        <v>10</v>
      </c>
    </row>
    <row r="32" spans="1:5">
      <c r="A32" s="14"/>
      <c r="B32" s="20"/>
      <c r="C32" s="17" t="s">
        <v>426</v>
      </c>
      <c r="D32" s="69"/>
      <c r="E32" s="69"/>
    </row>
    <row r="33" spans="1:5">
      <c r="A33" s="14"/>
      <c r="B33" s="20"/>
      <c r="C33" s="14"/>
      <c r="D33" s="69"/>
      <c r="E33" s="69"/>
    </row>
    <row r="34" spans="1:5">
      <c r="A34" s="14"/>
      <c r="B34" s="20">
        <v>6</v>
      </c>
      <c r="C34" s="15" t="s">
        <v>189</v>
      </c>
      <c r="D34" s="69">
        <v>20</v>
      </c>
      <c r="E34" s="69">
        <v>20</v>
      </c>
    </row>
    <row r="35" spans="1:5">
      <c r="A35" s="14"/>
      <c r="B35" s="20"/>
      <c r="C35" s="17" t="s">
        <v>427</v>
      </c>
      <c r="D35" s="69"/>
      <c r="E35" s="69"/>
    </row>
    <row r="36" spans="1:5">
      <c r="A36" s="14"/>
      <c r="B36" s="20"/>
      <c r="C36" s="14"/>
      <c r="D36" s="69"/>
      <c r="E36" s="69"/>
    </row>
    <row r="37" spans="1:5">
      <c r="A37" s="14"/>
      <c r="B37" s="20">
        <v>7</v>
      </c>
      <c r="C37" s="15" t="s">
        <v>190</v>
      </c>
      <c r="D37" s="69">
        <v>100</v>
      </c>
      <c r="E37" s="69">
        <v>100</v>
      </c>
    </row>
    <row r="38" spans="1:5">
      <c r="A38" s="14"/>
      <c r="B38" s="20"/>
      <c r="C38" s="17" t="s">
        <v>428</v>
      </c>
      <c r="D38" s="69"/>
      <c r="E38" s="69"/>
    </row>
    <row r="39" spans="1:5">
      <c r="A39" s="14"/>
      <c r="B39" s="20"/>
      <c r="C39" s="17" t="s">
        <v>429</v>
      </c>
      <c r="D39" s="69"/>
      <c r="E39" s="69"/>
    </row>
    <row r="40" spans="1:5">
      <c r="A40" s="14"/>
      <c r="B40" s="20"/>
      <c r="C40" s="17" t="s">
        <v>430</v>
      </c>
      <c r="D40" s="69"/>
      <c r="E40" s="69"/>
    </row>
    <row r="41" spans="1:5">
      <c r="A41" s="14"/>
      <c r="B41" s="20"/>
      <c r="C41" s="14"/>
      <c r="D41" s="69"/>
      <c r="E41" s="69"/>
    </row>
    <row r="42" spans="1:5">
      <c r="A42" s="14"/>
      <c r="B42" s="20">
        <v>8</v>
      </c>
      <c r="C42" s="15" t="s">
        <v>191</v>
      </c>
      <c r="D42" s="69">
        <v>100</v>
      </c>
      <c r="E42" s="69">
        <v>100</v>
      </c>
    </row>
    <row r="43" spans="1:5">
      <c r="A43" s="14"/>
      <c r="B43" s="20"/>
      <c r="C43" s="17" t="s">
        <v>431</v>
      </c>
      <c r="D43" s="20"/>
      <c r="E43" s="20"/>
    </row>
    <row r="44" spans="1:5">
      <c r="A44" s="14"/>
      <c r="B44" s="20"/>
      <c r="C44" s="17" t="s">
        <v>432</v>
      </c>
      <c r="D44" s="20"/>
      <c r="E44" s="20"/>
    </row>
    <row r="45" spans="1:5">
      <c r="A45" s="14"/>
      <c r="B45" s="20"/>
      <c r="C45" s="17" t="s">
        <v>433</v>
      </c>
      <c r="D45" s="20"/>
      <c r="E45" s="20"/>
    </row>
    <row r="46" spans="1:5">
      <c r="A46" s="14"/>
      <c r="B46" s="20"/>
      <c r="C46" s="14"/>
      <c r="D46" s="20"/>
      <c r="E46" s="20"/>
    </row>
    <row r="47" spans="1:5">
      <c r="A47" s="14"/>
      <c r="B47" s="20" t="s">
        <v>1</v>
      </c>
      <c r="C47" s="14"/>
      <c r="D47" s="69">
        <f>SUM(D17,D22,D25,D28,D31,D34,D37,D42)</f>
        <v>850</v>
      </c>
      <c r="E47" s="69">
        <f>SUM(E17,E22,E25,E28,E31,E34,E37,E42)</f>
        <v>840</v>
      </c>
    </row>
    <row r="48" spans="1:5" s="1" customFormat="1">
      <c r="A48" s="19"/>
      <c r="B48" s="23"/>
      <c r="C48" s="19"/>
      <c r="D48" s="23"/>
      <c r="E48" s="23"/>
    </row>
    <row r="49" spans="1:5">
      <c r="A49" s="14"/>
      <c r="B49" s="20"/>
      <c r="C49" s="14"/>
      <c r="D49" s="20"/>
      <c r="E49" s="20"/>
    </row>
    <row r="50" spans="1:5">
      <c r="A50" s="14"/>
      <c r="B50" s="20"/>
      <c r="C50" s="14"/>
      <c r="D50" s="20" t="s">
        <v>3</v>
      </c>
      <c r="E50" s="20" t="s">
        <v>4</v>
      </c>
    </row>
    <row r="51" spans="1:5">
      <c r="A51" s="14"/>
      <c r="B51" s="20"/>
      <c r="C51" s="65" t="s">
        <v>220</v>
      </c>
      <c r="D51" s="69">
        <f>SUM(D9,D15,D47)</f>
        <v>3622.08</v>
      </c>
      <c r="E51" s="69">
        <f>SUM(E9,E15,E47)</f>
        <v>3612.08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I38" sqref="I38"/>
    </sheetView>
  </sheetViews>
  <sheetFormatPr defaultColWidth="10.625" defaultRowHeight="15.75"/>
  <cols>
    <col min="1" max="1" width="16.375" style="66" customWidth="1"/>
    <col min="2" max="2" width="5.375" style="100" customWidth="1"/>
    <col min="3" max="3" width="30.875" style="66" customWidth="1"/>
    <col min="4" max="4" width="11.625" style="103" customWidth="1"/>
    <col min="5" max="5" width="12" style="103" customWidth="1"/>
    <col min="6" max="16" width="10.625" style="8"/>
    <col min="17" max="16384" width="10.625" style="66"/>
  </cols>
  <sheetData>
    <row r="1" spans="1:16" s="102" customFormat="1" ht="28.35" customHeight="1">
      <c r="A1" s="98" t="s">
        <v>193</v>
      </c>
      <c r="B1" s="99"/>
      <c r="C1" s="99"/>
      <c r="D1" s="99"/>
      <c r="E1" s="99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s="102" customFormat="1" ht="16.350000000000001" customHeight="1">
      <c r="A2" s="60"/>
      <c r="B2" s="60"/>
      <c r="C2" s="60"/>
      <c r="D2" s="104" t="s">
        <v>3</v>
      </c>
      <c r="E2" s="61" t="s">
        <v>4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s="102" customFormat="1" ht="16.350000000000001" customHeight="1">
      <c r="A3" s="105"/>
      <c r="B3" s="106"/>
      <c r="C3" s="105"/>
      <c r="D3" s="107"/>
      <c r="E3" s="108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102" customFormat="1" ht="16.350000000000001" customHeight="1">
      <c r="A4" s="109" t="s">
        <v>214</v>
      </c>
      <c r="B4" s="52">
        <v>1</v>
      </c>
      <c r="C4" s="110" t="s">
        <v>194</v>
      </c>
      <c r="D4" s="111"/>
      <c r="E4" s="28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s="102" customFormat="1" ht="16.350000000000001" customHeight="1">
      <c r="A5" s="112"/>
      <c r="B5" s="52">
        <v>2</v>
      </c>
      <c r="C5" s="113" t="s">
        <v>212</v>
      </c>
      <c r="D5" s="111"/>
      <c r="E5" s="28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6" s="102" customFormat="1" ht="16.350000000000001" customHeight="1">
      <c r="A6" s="112"/>
      <c r="B6" s="52">
        <v>3</v>
      </c>
      <c r="C6" s="113" t="s">
        <v>195</v>
      </c>
      <c r="D6" s="111"/>
      <c r="E6" s="28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6" s="102" customFormat="1" ht="16.350000000000001" customHeight="1">
      <c r="A7" s="112"/>
      <c r="B7" s="52">
        <v>4</v>
      </c>
      <c r="C7" s="113" t="s">
        <v>213</v>
      </c>
      <c r="D7" s="111"/>
      <c r="E7" s="28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8" spans="1:16" s="102" customFormat="1" ht="16.350000000000001" customHeight="1">
      <c r="A8" s="112"/>
      <c r="B8" s="52">
        <v>5</v>
      </c>
      <c r="C8" s="113" t="s">
        <v>196</v>
      </c>
      <c r="D8" s="111"/>
      <c r="E8" s="28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s="102" customFormat="1" ht="16.350000000000001" customHeight="1">
      <c r="A9" s="112"/>
      <c r="B9" s="52">
        <v>6</v>
      </c>
      <c r="C9" s="113" t="s">
        <v>197</v>
      </c>
      <c r="D9" s="111"/>
      <c r="E9" s="28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</row>
    <row r="10" spans="1:16" s="102" customFormat="1" ht="16.350000000000001" customHeight="1">
      <c r="A10" s="112"/>
      <c r="B10" s="52">
        <v>7</v>
      </c>
      <c r="C10" s="113" t="s">
        <v>210</v>
      </c>
      <c r="D10" s="111"/>
      <c r="E10" s="28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</row>
    <row r="11" spans="1:16" s="102" customFormat="1" ht="16.350000000000001" customHeight="1">
      <c r="A11" s="112"/>
      <c r="B11" s="52">
        <v>8</v>
      </c>
      <c r="C11" s="113" t="s">
        <v>198</v>
      </c>
      <c r="D11" s="111"/>
      <c r="E11" s="28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1:16" s="102" customFormat="1" ht="16.350000000000001" customHeight="1">
      <c r="A12" s="112"/>
      <c r="B12" s="52">
        <v>9</v>
      </c>
      <c r="C12" s="113" t="s">
        <v>199</v>
      </c>
      <c r="D12" s="111"/>
      <c r="E12" s="28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1:16" s="102" customFormat="1" ht="16.350000000000001" customHeight="1">
      <c r="A13" s="112"/>
      <c r="B13" s="52">
        <v>10</v>
      </c>
      <c r="C13" s="113" t="s">
        <v>200</v>
      </c>
      <c r="D13" s="111"/>
      <c r="E13" s="28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1:16" s="102" customFormat="1" ht="16.350000000000001" customHeight="1">
      <c r="A14" s="112"/>
      <c r="B14" s="52">
        <v>11</v>
      </c>
      <c r="C14" s="113" t="s">
        <v>201</v>
      </c>
      <c r="D14" s="111"/>
      <c r="E14" s="28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1:16" s="102" customFormat="1" ht="16.350000000000001" customHeight="1">
      <c r="A15" s="112"/>
      <c r="B15" s="52">
        <v>12</v>
      </c>
      <c r="C15" s="113" t="s">
        <v>202</v>
      </c>
      <c r="D15" s="111"/>
      <c r="E15" s="28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1:16" s="102" customFormat="1" ht="16.350000000000001" customHeight="1">
      <c r="A16" s="112"/>
      <c r="B16" s="52">
        <v>13</v>
      </c>
      <c r="C16" s="113" t="s">
        <v>211</v>
      </c>
      <c r="D16" s="111"/>
      <c r="E16" s="28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1:16" s="102" customFormat="1" ht="16.350000000000001" customHeight="1">
      <c r="A17" s="112"/>
      <c r="B17" s="52">
        <v>14</v>
      </c>
      <c r="C17" s="113" t="s">
        <v>203</v>
      </c>
      <c r="D17" s="111"/>
      <c r="E17" s="28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1:16" s="102" customFormat="1" ht="16.350000000000001" customHeight="1">
      <c r="A18" s="112"/>
      <c r="B18" s="52">
        <v>15</v>
      </c>
      <c r="C18" s="113" t="s">
        <v>204</v>
      </c>
      <c r="D18" s="111"/>
      <c r="E18" s="28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1:16" s="102" customFormat="1" ht="16.350000000000001" customHeight="1">
      <c r="A19" s="112"/>
      <c r="B19" s="52">
        <v>16</v>
      </c>
      <c r="C19" s="113" t="s">
        <v>205</v>
      </c>
      <c r="D19" s="111"/>
      <c r="E19" s="28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1:16" s="102" customFormat="1" ht="16.350000000000001" customHeight="1">
      <c r="A20" s="112"/>
      <c r="B20" s="52">
        <v>17</v>
      </c>
      <c r="C20" s="113" t="s">
        <v>206</v>
      </c>
      <c r="D20" s="111"/>
      <c r="E20" s="28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1:16" s="102" customFormat="1" ht="16.350000000000001" customHeight="1">
      <c r="A21" s="112"/>
      <c r="B21" s="52">
        <v>18</v>
      </c>
      <c r="C21" s="113" t="s">
        <v>207</v>
      </c>
      <c r="D21" s="111"/>
      <c r="E21" s="28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1:16" s="102" customFormat="1" ht="16.350000000000001" customHeight="1">
      <c r="A22" s="112"/>
      <c r="B22" s="52">
        <v>19</v>
      </c>
      <c r="C22" s="113" t="s">
        <v>208</v>
      </c>
      <c r="D22" s="111"/>
      <c r="E22" s="28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1:16" s="102" customFormat="1" ht="16.350000000000001" customHeight="1">
      <c r="A23" s="112"/>
      <c r="B23" s="52">
        <v>20</v>
      </c>
      <c r="C23" s="113" t="s">
        <v>209</v>
      </c>
      <c r="D23" s="111"/>
      <c r="E23" s="28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1:16" s="102" customFormat="1" ht="16.350000000000001" customHeight="1">
      <c r="A24" s="112"/>
      <c r="B24" s="52">
        <v>21</v>
      </c>
      <c r="C24" s="113" t="s">
        <v>214</v>
      </c>
      <c r="D24" s="111"/>
      <c r="E24" s="28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1:16" s="102" customFormat="1" ht="16.350000000000001" customHeight="1">
      <c r="A25" s="112"/>
      <c r="B25" s="52"/>
      <c r="C25" s="110"/>
      <c r="D25" s="111"/>
      <c r="E25" s="28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1:16" s="102" customFormat="1" ht="16.350000000000001" customHeight="1">
      <c r="A26" s="112"/>
      <c r="B26" s="52"/>
      <c r="C26" s="113" t="s">
        <v>215</v>
      </c>
      <c r="D26" s="111"/>
      <c r="E26" s="28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1:16" s="102" customFormat="1" ht="16.350000000000001" customHeight="1">
      <c r="A27" s="112"/>
      <c r="B27" s="52">
        <v>23</v>
      </c>
      <c r="C27" s="52" t="s">
        <v>216</v>
      </c>
      <c r="D27" s="111"/>
      <c r="E27" s="28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1:16" s="8" customFormat="1">
      <c r="A28" s="10"/>
      <c r="B28" s="11">
        <v>24</v>
      </c>
      <c r="C28" s="11" t="s">
        <v>217</v>
      </c>
      <c r="D28" s="64"/>
      <c r="E28" s="64"/>
    </row>
    <row r="29" spans="1:16" s="8" customFormat="1">
      <c r="A29" s="10"/>
      <c r="B29" s="11">
        <v>25</v>
      </c>
      <c r="C29" s="11" t="s">
        <v>218</v>
      </c>
      <c r="D29" s="64"/>
      <c r="E29" s="64"/>
    </row>
    <row r="30" spans="1:16" s="8" customFormat="1">
      <c r="A30" s="10"/>
      <c r="B30" s="11"/>
      <c r="C30" s="11"/>
      <c r="D30" s="64"/>
      <c r="E30" s="64"/>
    </row>
    <row r="31" spans="1:16" s="8" customFormat="1">
      <c r="A31" s="10"/>
      <c r="B31" s="11" t="s">
        <v>1</v>
      </c>
      <c r="C31" s="10"/>
      <c r="D31" s="114">
        <v>80000</v>
      </c>
      <c r="E31" s="114">
        <v>80000</v>
      </c>
    </row>
    <row r="32" spans="1:16" s="116" customFormat="1">
      <c r="A32" s="19"/>
      <c r="B32" s="24"/>
      <c r="C32" s="19"/>
      <c r="D32" s="115"/>
      <c r="E32" s="115"/>
    </row>
    <row r="33" spans="1:5">
      <c r="A33" s="14"/>
      <c r="B33" s="49"/>
      <c r="C33" s="14"/>
      <c r="D33" s="92"/>
      <c r="E33" s="92"/>
    </row>
    <row r="34" spans="1:5">
      <c r="A34" s="14"/>
      <c r="B34" s="49"/>
      <c r="C34" s="14"/>
      <c r="D34" s="92" t="s">
        <v>3</v>
      </c>
      <c r="E34" s="92" t="s">
        <v>4</v>
      </c>
    </row>
    <row r="35" spans="1:5">
      <c r="A35" s="14"/>
      <c r="B35" s="49"/>
      <c r="C35" s="65" t="s">
        <v>219</v>
      </c>
      <c r="D35" s="93">
        <f>SUM(D31)</f>
        <v>80000</v>
      </c>
      <c r="E35" s="93">
        <f>SUM(E31)</f>
        <v>80000</v>
      </c>
    </row>
  </sheetData>
  <mergeCells count="1">
    <mergeCell ref="A1:E1"/>
  </mergeCell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2"/>
  <sheetViews>
    <sheetView topLeftCell="A9" workbookViewId="0">
      <selection activeCell="A22" sqref="A22:XFD22"/>
    </sheetView>
  </sheetViews>
  <sheetFormatPr defaultColWidth="10.625" defaultRowHeight="15.75"/>
  <cols>
    <col min="1" max="1" width="18.125" style="14" customWidth="1"/>
    <col min="2" max="2" width="5.375" style="20" customWidth="1"/>
    <col min="3" max="3" width="103.125" style="14" customWidth="1"/>
    <col min="4" max="5" width="10.625" style="14"/>
  </cols>
  <sheetData>
    <row r="1" spans="1:256" s="58" customFormat="1" ht="28.35" customHeight="1">
      <c r="A1" s="98" t="s">
        <v>221</v>
      </c>
      <c r="B1" s="99"/>
      <c r="C1" s="99"/>
      <c r="D1" s="99"/>
      <c r="E1" s="99"/>
      <c r="F1" s="62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  <c r="IU1" s="57"/>
      <c r="IV1" s="57"/>
    </row>
    <row r="2" spans="1:256" s="58" customFormat="1" ht="16.350000000000001" customHeight="1">
      <c r="A2" s="59"/>
      <c r="B2" s="60"/>
      <c r="C2" s="60"/>
      <c r="D2" s="61" t="s">
        <v>3</v>
      </c>
      <c r="E2" s="61" t="s">
        <v>4</v>
      </c>
      <c r="F2" s="62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</row>
    <row r="3" spans="1:256" s="19" customFormat="1">
      <c r="B3" s="23"/>
      <c r="F3" s="63"/>
    </row>
    <row r="4" spans="1:256">
      <c r="A4" s="13" t="s">
        <v>222</v>
      </c>
      <c r="B4" s="20">
        <v>1</v>
      </c>
      <c r="C4" s="14" t="s">
        <v>223</v>
      </c>
      <c r="D4" s="16">
        <v>1500</v>
      </c>
      <c r="E4" s="16">
        <v>750</v>
      </c>
    </row>
    <row r="5" spans="1:256">
      <c r="B5" s="20">
        <v>2</v>
      </c>
      <c r="C5" s="14" t="s">
        <v>28</v>
      </c>
      <c r="D5" s="16">
        <v>1500</v>
      </c>
      <c r="E5" s="16">
        <v>750</v>
      </c>
    </row>
    <row r="6" spans="1:256">
      <c r="B6" s="20">
        <v>3</v>
      </c>
      <c r="C6" s="14" t="s">
        <v>490</v>
      </c>
      <c r="D6" s="16">
        <v>3000</v>
      </c>
      <c r="E6" s="16">
        <v>2000</v>
      </c>
    </row>
    <row r="7" spans="1:256">
      <c r="B7" s="20">
        <v>4</v>
      </c>
      <c r="C7" s="14" t="s">
        <v>225</v>
      </c>
      <c r="D7" s="16">
        <v>5000</v>
      </c>
      <c r="E7" s="16">
        <v>5000</v>
      </c>
    </row>
    <row r="8" spans="1:256">
      <c r="B8" s="20">
        <v>5</v>
      </c>
      <c r="C8" s="14" t="s">
        <v>226</v>
      </c>
      <c r="D8" s="16">
        <v>900</v>
      </c>
      <c r="E8" s="16">
        <v>900</v>
      </c>
    </row>
    <row r="9" spans="1:256">
      <c r="B9" s="20">
        <v>6</v>
      </c>
      <c r="C9" s="14" t="s">
        <v>489</v>
      </c>
      <c r="D9" s="16">
        <v>2500</v>
      </c>
      <c r="E9" s="16">
        <v>2000</v>
      </c>
    </row>
    <row r="10" spans="1:256">
      <c r="D10" s="16"/>
      <c r="E10" s="16"/>
    </row>
    <row r="11" spans="1:256">
      <c r="B11" s="20" t="s">
        <v>1</v>
      </c>
      <c r="D11" s="16">
        <f>SUM(D4:D9)</f>
        <v>14400</v>
      </c>
      <c r="E11" s="16">
        <f>SUM(E4:E9)</f>
        <v>11400</v>
      </c>
    </row>
    <row r="12" spans="1:256" s="1" customFormat="1">
      <c r="A12" s="19"/>
      <c r="B12" s="23"/>
      <c r="C12" s="19"/>
      <c r="D12" s="19"/>
      <c r="E12" s="19"/>
    </row>
    <row r="13" spans="1:256">
      <c r="A13" s="13" t="s">
        <v>227</v>
      </c>
      <c r="B13" s="20">
        <v>1</v>
      </c>
      <c r="C13" s="15" t="s">
        <v>223</v>
      </c>
      <c r="D13" s="16">
        <v>1500</v>
      </c>
      <c r="E13" s="16">
        <v>750</v>
      </c>
    </row>
    <row r="14" spans="1:256">
      <c r="C14" s="17" t="s">
        <v>232</v>
      </c>
      <c r="D14" s="16"/>
      <c r="E14" s="16"/>
    </row>
    <row r="15" spans="1:256">
      <c r="D15" s="16"/>
      <c r="E15" s="16"/>
    </row>
    <row r="16" spans="1:256">
      <c r="B16" s="20">
        <v>2</v>
      </c>
      <c r="C16" s="15" t="s">
        <v>228</v>
      </c>
      <c r="D16" s="16">
        <v>1500</v>
      </c>
      <c r="E16" s="16">
        <v>750</v>
      </c>
    </row>
    <row r="17" spans="1:5">
      <c r="C17" s="17" t="s">
        <v>233</v>
      </c>
      <c r="D17" s="16"/>
      <c r="E17" s="16"/>
    </row>
    <row r="18" spans="1:5">
      <c r="D18" s="16"/>
      <c r="E18" s="16"/>
    </row>
    <row r="19" spans="1:5">
      <c r="B19" s="20">
        <v>3</v>
      </c>
      <c r="C19" s="15" t="s">
        <v>224</v>
      </c>
      <c r="D19" s="16">
        <v>3000</v>
      </c>
      <c r="E19" s="16">
        <v>2000</v>
      </c>
    </row>
    <row r="20" spans="1:5">
      <c r="C20" s="17" t="s">
        <v>234</v>
      </c>
      <c r="D20" s="16"/>
      <c r="E20" s="16"/>
    </row>
    <row r="21" spans="1:5">
      <c r="D21" s="16"/>
      <c r="E21" s="16"/>
    </row>
    <row r="22" spans="1:5">
      <c r="B22" s="20">
        <v>4</v>
      </c>
      <c r="C22" s="15" t="s">
        <v>229</v>
      </c>
      <c r="D22" s="16">
        <v>5000</v>
      </c>
      <c r="E22" s="16">
        <v>5000</v>
      </c>
    </row>
    <row r="23" spans="1:5">
      <c r="C23" s="17" t="s">
        <v>235</v>
      </c>
      <c r="D23" s="16"/>
      <c r="E23" s="16"/>
    </row>
    <row r="24" spans="1:5">
      <c r="D24" s="16"/>
      <c r="E24" s="16"/>
    </row>
    <row r="25" spans="1:5">
      <c r="B25" s="20">
        <v>5</v>
      </c>
      <c r="C25" s="15" t="s">
        <v>230</v>
      </c>
      <c r="D25" s="16">
        <v>410</v>
      </c>
      <c r="E25" s="16">
        <v>0</v>
      </c>
    </row>
    <row r="26" spans="1:5">
      <c r="C26" s="17" t="s">
        <v>236</v>
      </c>
      <c r="D26" s="16"/>
      <c r="E26" s="16"/>
    </row>
    <row r="27" spans="1:5">
      <c r="D27" s="16"/>
      <c r="E27" s="16"/>
    </row>
    <row r="28" spans="1:5">
      <c r="B28" s="20">
        <v>6</v>
      </c>
      <c r="C28" s="15" t="s">
        <v>231</v>
      </c>
      <c r="D28" s="16">
        <v>1000</v>
      </c>
      <c r="E28" s="16">
        <v>1000</v>
      </c>
    </row>
    <row r="29" spans="1:5">
      <c r="C29" s="17" t="s">
        <v>237</v>
      </c>
    </row>
    <row r="31" spans="1:5">
      <c r="B31" s="20" t="s">
        <v>1</v>
      </c>
      <c r="D31" s="16">
        <f>SUM(D13,D16,D19,D22,D25,D28)</f>
        <v>12410</v>
      </c>
      <c r="E31" s="16">
        <f>SUM(E13,E16,E19,E22,E25,E28)</f>
        <v>9500</v>
      </c>
    </row>
    <row r="32" spans="1:5" s="1" customFormat="1">
      <c r="A32" s="19"/>
      <c r="B32" s="23"/>
      <c r="C32" s="19"/>
      <c r="D32" s="19"/>
      <c r="E32" s="19"/>
    </row>
    <row r="33" spans="1:5">
      <c r="A33" s="13" t="s">
        <v>485</v>
      </c>
      <c r="B33" s="20">
        <v>1</v>
      </c>
      <c r="C33" s="15" t="s">
        <v>239</v>
      </c>
      <c r="D33" s="16">
        <v>240</v>
      </c>
      <c r="E33" s="16">
        <v>240</v>
      </c>
    </row>
    <row r="34" spans="1:5">
      <c r="C34" s="17" t="s">
        <v>241</v>
      </c>
      <c r="D34" s="16"/>
      <c r="E34" s="16"/>
    </row>
    <row r="35" spans="1:5">
      <c r="D35" s="16"/>
      <c r="E35" s="16"/>
    </row>
    <row r="36" spans="1:5">
      <c r="B36" s="20">
        <v>2</v>
      </c>
      <c r="C36" s="15" t="s">
        <v>240</v>
      </c>
      <c r="D36" s="16">
        <v>800</v>
      </c>
      <c r="E36" s="16">
        <v>800</v>
      </c>
    </row>
    <row r="37" spans="1:5">
      <c r="C37" s="17" t="s">
        <v>242</v>
      </c>
      <c r="D37" s="16"/>
      <c r="E37" s="16"/>
    </row>
    <row r="38" spans="1:5">
      <c r="D38" s="16"/>
      <c r="E38" s="16"/>
    </row>
    <row r="39" spans="1:5">
      <c r="B39" s="20">
        <v>3</v>
      </c>
      <c r="C39" s="15" t="s">
        <v>486</v>
      </c>
      <c r="D39" s="16">
        <v>100</v>
      </c>
      <c r="E39" s="16">
        <v>0</v>
      </c>
    </row>
    <row r="40" spans="1:5">
      <c r="C40" s="17" t="s">
        <v>243</v>
      </c>
      <c r="D40" s="16"/>
      <c r="E40" s="16"/>
    </row>
    <row r="41" spans="1:5">
      <c r="D41" s="16"/>
      <c r="E41" s="16"/>
    </row>
    <row r="42" spans="1:5">
      <c r="B42" s="20">
        <v>4</v>
      </c>
      <c r="C42" s="15" t="s">
        <v>487</v>
      </c>
      <c r="D42" s="16">
        <v>100</v>
      </c>
      <c r="E42" s="16">
        <v>0</v>
      </c>
    </row>
    <row r="43" spans="1:5">
      <c r="C43" s="17" t="s">
        <v>243</v>
      </c>
      <c r="D43" s="16"/>
      <c r="E43" s="16"/>
    </row>
    <row r="44" spans="1:5">
      <c r="D44" s="16"/>
      <c r="E44" s="16"/>
    </row>
    <row r="45" spans="1:5">
      <c r="B45" s="20">
        <v>5</v>
      </c>
      <c r="C45" s="15" t="s">
        <v>488</v>
      </c>
      <c r="D45" s="16">
        <v>80</v>
      </c>
      <c r="E45" s="16">
        <v>280</v>
      </c>
    </row>
    <row r="46" spans="1:5">
      <c r="C46" s="17" t="s">
        <v>244</v>
      </c>
      <c r="D46" s="16"/>
      <c r="E46" s="16"/>
    </row>
    <row r="47" spans="1:5">
      <c r="D47" s="16"/>
      <c r="E47" s="16"/>
    </row>
    <row r="48" spans="1:5">
      <c r="B48" s="20">
        <v>6</v>
      </c>
      <c r="C48" s="15" t="s">
        <v>114</v>
      </c>
      <c r="D48" s="16">
        <v>10</v>
      </c>
      <c r="E48" s="16">
        <v>10</v>
      </c>
    </row>
    <row r="49" spans="1:5">
      <c r="C49" s="17" t="s">
        <v>245</v>
      </c>
    </row>
    <row r="50" spans="1:5">
      <c r="D50" s="16"/>
      <c r="E50" s="16"/>
    </row>
    <row r="51" spans="1:5">
      <c r="B51" s="20" t="s">
        <v>1</v>
      </c>
      <c r="D51" s="16">
        <f>SUM(D33,D36,D39,D42,D45,D48)</f>
        <v>1330</v>
      </c>
      <c r="E51" s="16">
        <f>SUM(E33,E36,E39,E42,E45,E48)</f>
        <v>1330</v>
      </c>
    </row>
    <row r="52" spans="1:5" s="1" customFormat="1">
      <c r="A52" s="19"/>
      <c r="B52" s="23"/>
      <c r="C52" s="19"/>
      <c r="D52" s="19"/>
      <c r="E52" s="19"/>
    </row>
    <row r="53" spans="1:5">
      <c r="A53" s="13" t="s">
        <v>258</v>
      </c>
      <c r="B53" s="20">
        <v>1</v>
      </c>
      <c r="C53" s="14" t="s">
        <v>223</v>
      </c>
      <c r="D53" s="16">
        <v>1500</v>
      </c>
      <c r="E53" s="16">
        <v>750</v>
      </c>
    </row>
    <row r="54" spans="1:5">
      <c r="B54" s="20">
        <v>2</v>
      </c>
      <c r="C54" s="14" t="s">
        <v>28</v>
      </c>
      <c r="D54" s="16">
        <v>1500</v>
      </c>
      <c r="E54" s="16">
        <v>750</v>
      </c>
    </row>
    <row r="55" spans="1:5">
      <c r="B55" s="20">
        <v>3</v>
      </c>
      <c r="C55" s="15" t="s">
        <v>224</v>
      </c>
      <c r="D55" s="16">
        <v>3000</v>
      </c>
      <c r="E55" s="16">
        <v>2000</v>
      </c>
    </row>
    <row r="56" spans="1:5">
      <c r="C56" s="17" t="s">
        <v>263</v>
      </c>
      <c r="D56" s="16"/>
      <c r="E56" s="16"/>
    </row>
    <row r="57" spans="1:5">
      <c r="D57" s="16"/>
      <c r="E57" s="16"/>
    </row>
    <row r="58" spans="1:5">
      <c r="B58" s="20">
        <v>4</v>
      </c>
      <c r="C58" s="15" t="s">
        <v>259</v>
      </c>
      <c r="D58" s="16">
        <v>3500</v>
      </c>
      <c r="E58" s="16">
        <v>3500</v>
      </c>
    </row>
    <row r="59" spans="1:5">
      <c r="C59" s="17" t="s">
        <v>264</v>
      </c>
      <c r="D59" s="16"/>
      <c r="E59" s="16"/>
    </row>
    <row r="60" spans="1:5">
      <c r="D60" s="16"/>
      <c r="E60" s="16"/>
    </row>
    <row r="61" spans="1:5">
      <c r="B61" s="20">
        <v>5</v>
      </c>
      <c r="C61" s="15" t="s">
        <v>260</v>
      </c>
      <c r="D61" s="16">
        <v>170</v>
      </c>
      <c r="E61" s="16">
        <v>170</v>
      </c>
    </row>
    <row r="62" spans="1:5">
      <c r="C62" s="17" t="s">
        <v>265</v>
      </c>
      <c r="D62" s="16"/>
      <c r="E62" s="16"/>
    </row>
    <row r="63" spans="1:5">
      <c r="D63" s="16"/>
      <c r="E63" s="16"/>
    </row>
    <row r="64" spans="1:5">
      <c r="B64" s="20">
        <v>6</v>
      </c>
      <c r="C64" s="15" t="s">
        <v>261</v>
      </c>
      <c r="D64" s="16">
        <v>1000</v>
      </c>
      <c r="E64" s="16">
        <v>1000</v>
      </c>
    </row>
    <row r="65" spans="1:5">
      <c r="C65" s="17" t="s">
        <v>266</v>
      </c>
      <c r="D65" s="16"/>
      <c r="E65" s="16"/>
    </row>
    <row r="66" spans="1:5">
      <c r="D66" s="16"/>
      <c r="E66" s="16"/>
    </row>
    <row r="67" spans="1:5">
      <c r="B67" s="20">
        <v>7</v>
      </c>
      <c r="C67" s="14" t="s">
        <v>262</v>
      </c>
      <c r="D67" s="16">
        <v>7000</v>
      </c>
      <c r="E67" s="16">
        <v>7000</v>
      </c>
    </row>
    <row r="69" spans="1:5">
      <c r="B69" s="20" t="s">
        <v>1</v>
      </c>
      <c r="D69" s="16">
        <f>SUM(D53:D55,D58,D61,D64,D67)</f>
        <v>17670</v>
      </c>
      <c r="E69" s="16">
        <f>SUM(E53:E55,E58,E61,E64,E67)</f>
        <v>15170</v>
      </c>
    </row>
    <row r="70" spans="1:5" s="1" customFormat="1">
      <c r="A70" s="19"/>
      <c r="B70" s="23"/>
      <c r="C70" s="19"/>
      <c r="D70" s="19"/>
      <c r="E70" s="19"/>
    </row>
    <row r="71" spans="1:5">
      <c r="A71" s="13" t="s">
        <v>246</v>
      </c>
      <c r="B71" s="20">
        <v>1</v>
      </c>
      <c r="C71" s="15" t="s">
        <v>223</v>
      </c>
      <c r="D71" s="16">
        <v>650</v>
      </c>
      <c r="E71" s="16">
        <v>350</v>
      </c>
    </row>
    <row r="72" spans="1:5">
      <c r="C72" s="17" t="s">
        <v>251</v>
      </c>
      <c r="D72" s="16"/>
      <c r="E72" s="16"/>
    </row>
    <row r="73" spans="1:5">
      <c r="D73" s="16"/>
      <c r="E73" s="16"/>
    </row>
    <row r="74" spans="1:5">
      <c r="B74" s="20">
        <v>2</v>
      </c>
      <c r="C74" s="15" t="s">
        <v>28</v>
      </c>
      <c r="D74" s="16">
        <v>650</v>
      </c>
      <c r="E74" s="16">
        <v>350</v>
      </c>
    </row>
    <row r="75" spans="1:5">
      <c r="C75" s="17" t="s">
        <v>252</v>
      </c>
      <c r="D75" s="16"/>
      <c r="E75" s="16"/>
    </row>
    <row r="76" spans="1:5">
      <c r="D76" s="16"/>
      <c r="E76" s="16"/>
    </row>
    <row r="77" spans="1:5">
      <c r="B77" s="20">
        <v>3</v>
      </c>
      <c r="C77" s="15" t="s">
        <v>224</v>
      </c>
      <c r="D77" s="16">
        <v>3000</v>
      </c>
      <c r="E77" s="16">
        <v>2000</v>
      </c>
    </row>
    <row r="78" spans="1:5">
      <c r="C78" s="17" t="s">
        <v>253</v>
      </c>
      <c r="D78" s="16"/>
      <c r="E78" s="16"/>
    </row>
    <row r="79" spans="1:5">
      <c r="D79" s="16"/>
      <c r="E79" s="16"/>
    </row>
    <row r="80" spans="1:5">
      <c r="B80" s="20">
        <v>4</v>
      </c>
      <c r="C80" s="15" t="s">
        <v>247</v>
      </c>
      <c r="D80" s="16">
        <v>500</v>
      </c>
      <c r="E80" s="16">
        <v>500</v>
      </c>
    </row>
    <row r="81" spans="1:5">
      <c r="C81" s="17" t="s">
        <v>254</v>
      </c>
      <c r="D81" s="16"/>
      <c r="E81" s="16"/>
    </row>
    <row r="82" spans="1:5">
      <c r="D82" s="16"/>
      <c r="E82" s="16"/>
    </row>
    <row r="83" spans="1:5">
      <c r="B83" s="20">
        <v>5</v>
      </c>
      <c r="C83" s="15" t="s">
        <v>248</v>
      </c>
      <c r="D83" s="16">
        <v>200</v>
      </c>
      <c r="E83" s="16">
        <v>200</v>
      </c>
    </row>
    <row r="84" spans="1:5">
      <c r="C84" s="17" t="s">
        <v>255</v>
      </c>
      <c r="D84" s="16"/>
      <c r="E84" s="16"/>
    </row>
    <row r="85" spans="1:5">
      <c r="D85" s="16"/>
      <c r="E85" s="16"/>
    </row>
    <row r="86" spans="1:5">
      <c r="B86" s="20">
        <v>6</v>
      </c>
      <c r="C86" s="15" t="s">
        <v>249</v>
      </c>
      <c r="D86" s="16">
        <v>500</v>
      </c>
      <c r="E86" s="16">
        <v>0</v>
      </c>
    </row>
    <row r="87" spans="1:5">
      <c r="C87" s="17" t="s">
        <v>256</v>
      </c>
      <c r="D87" s="16"/>
      <c r="E87" s="16"/>
    </row>
    <row r="88" spans="1:5">
      <c r="D88" s="16"/>
      <c r="E88" s="16"/>
    </row>
    <row r="89" spans="1:5">
      <c r="B89" s="20">
        <v>7</v>
      </c>
      <c r="C89" s="15" t="s">
        <v>250</v>
      </c>
      <c r="D89" s="16">
        <v>125</v>
      </c>
      <c r="E89" s="16">
        <v>125</v>
      </c>
    </row>
    <row r="90" spans="1:5">
      <c r="C90" s="17" t="s">
        <v>257</v>
      </c>
    </row>
    <row r="91" spans="1:5">
      <c r="D91" s="16"/>
      <c r="E91" s="16"/>
    </row>
    <row r="92" spans="1:5">
      <c r="B92" s="20" t="s">
        <v>1</v>
      </c>
      <c r="D92" s="16">
        <f>SUM(D71,D74,D77,D80,D83,D86,D89)</f>
        <v>5625</v>
      </c>
      <c r="E92" s="16">
        <f>SUM(E71,E74,E77,E80,E83,E86,E89)</f>
        <v>3525</v>
      </c>
    </row>
    <row r="93" spans="1:5" s="1" customFormat="1">
      <c r="A93" s="19"/>
      <c r="B93" s="23"/>
      <c r="C93" s="19"/>
      <c r="D93" s="19"/>
      <c r="E93" s="19"/>
    </row>
    <row r="94" spans="1:5" s="56" customFormat="1">
      <c r="A94" s="64"/>
      <c r="B94" s="11"/>
      <c r="C94" s="64"/>
      <c r="D94" s="64"/>
      <c r="E94" s="64"/>
    </row>
    <row r="95" spans="1:5">
      <c r="D95" s="14" t="s">
        <v>3</v>
      </c>
      <c r="E95" s="14" t="s">
        <v>3</v>
      </c>
    </row>
    <row r="96" spans="1:5">
      <c r="C96" s="65" t="s">
        <v>267</v>
      </c>
      <c r="D96" s="16">
        <f>SUM(D11,D31,D51,D69,D92)</f>
        <v>51435</v>
      </c>
      <c r="E96" s="16">
        <f>SUM(E11,E31,E51,E69,E92)</f>
        <v>40925</v>
      </c>
    </row>
    <row r="97" spans="1:5" s="68" customFormat="1">
      <c r="A97" s="14"/>
      <c r="B97" s="20"/>
      <c r="C97" s="14"/>
      <c r="D97" s="14"/>
      <c r="E97" s="14"/>
    </row>
    <row r="98" spans="1:5" s="66" customFormat="1">
      <c r="B98" s="67"/>
    </row>
    <row r="99" spans="1:5" s="66" customFormat="1">
      <c r="B99" s="67"/>
    </row>
    <row r="100" spans="1:5" s="66" customFormat="1">
      <c r="B100" s="67"/>
    </row>
    <row r="101" spans="1:5" s="66" customFormat="1">
      <c r="B101" s="67"/>
    </row>
    <row r="102" spans="1:5" s="66" customFormat="1">
      <c r="B102" s="67"/>
    </row>
    <row r="103" spans="1:5" s="66" customFormat="1">
      <c r="B103" s="67"/>
    </row>
    <row r="104" spans="1:5" s="66" customFormat="1">
      <c r="B104" s="67"/>
    </row>
    <row r="105" spans="1:5" s="66" customFormat="1">
      <c r="B105" s="67"/>
    </row>
    <row r="106" spans="1:5" s="66" customFormat="1">
      <c r="B106" s="67"/>
    </row>
    <row r="107" spans="1:5" s="66" customFormat="1">
      <c r="B107" s="67"/>
    </row>
    <row r="108" spans="1:5" s="66" customFormat="1">
      <c r="B108" s="67"/>
    </row>
    <row r="109" spans="1:5" s="66" customFormat="1">
      <c r="B109" s="67"/>
    </row>
    <row r="110" spans="1:5" s="66" customFormat="1">
      <c r="B110" s="67"/>
    </row>
    <row r="111" spans="1:5" s="66" customFormat="1">
      <c r="B111" s="67"/>
    </row>
    <row r="112" spans="1:5" s="66" customFormat="1">
      <c r="B112" s="67"/>
    </row>
    <row r="113" spans="2:2" s="66" customFormat="1">
      <c r="B113" s="67"/>
    </row>
    <row r="114" spans="2:2" s="66" customFormat="1">
      <c r="B114" s="67"/>
    </row>
    <row r="115" spans="2:2" s="66" customFormat="1">
      <c r="B115" s="67"/>
    </row>
    <row r="116" spans="2:2" s="66" customFormat="1">
      <c r="B116" s="67"/>
    </row>
    <row r="117" spans="2:2" s="66" customFormat="1">
      <c r="B117" s="67"/>
    </row>
    <row r="118" spans="2:2" s="66" customFormat="1">
      <c r="B118" s="67"/>
    </row>
    <row r="119" spans="2:2" s="66" customFormat="1">
      <c r="B119" s="67"/>
    </row>
    <row r="120" spans="2:2" s="66" customFormat="1">
      <c r="B120" s="67"/>
    </row>
    <row r="121" spans="2:2" s="66" customFormat="1">
      <c r="B121" s="67"/>
    </row>
    <row r="122" spans="2:2" s="66" customFormat="1">
      <c r="B122" s="67"/>
    </row>
    <row r="123" spans="2:2" s="66" customFormat="1">
      <c r="B123" s="67"/>
    </row>
    <row r="124" spans="2:2" s="66" customFormat="1">
      <c r="B124" s="67"/>
    </row>
    <row r="125" spans="2:2" s="66" customFormat="1">
      <c r="B125" s="67"/>
    </row>
    <row r="126" spans="2:2" s="66" customFormat="1">
      <c r="B126" s="67"/>
    </row>
    <row r="127" spans="2:2" s="66" customFormat="1">
      <c r="B127" s="67"/>
    </row>
    <row r="128" spans="2:2" s="66" customFormat="1">
      <c r="B128" s="67"/>
    </row>
    <row r="129" spans="2:2" s="66" customFormat="1">
      <c r="B129" s="67"/>
    </row>
    <row r="130" spans="2:2" s="66" customFormat="1">
      <c r="B130" s="67"/>
    </row>
    <row r="131" spans="2:2" s="66" customFormat="1">
      <c r="B131" s="67"/>
    </row>
    <row r="132" spans="2:2" s="66" customFormat="1">
      <c r="B132" s="67"/>
    </row>
    <row r="133" spans="2:2" s="66" customFormat="1">
      <c r="B133" s="67"/>
    </row>
    <row r="134" spans="2:2" s="66" customFormat="1">
      <c r="B134" s="67"/>
    </row>
    <row r="135" spans="2:2" s="66" customFormat="1">
      <c r="B135" s="67"/>
    </row>
    <row r="136" spans="2:2" s="66" customFormat="1">
      <c r="B136" s="67"/>
    </row>
    <row r="137" spans="2:2" s="66" customFormat="1">
      <c r="B137" s="67"/>
    </row>
    <row r="138" spans="2:2" s="66" customFormat="1">
      <c r="B138" s="67"/>
    </row>
    <row r="139" spans="2:2" s="66" customFormat="1">
      <c r="B139" s="67"/>
    </row>
    <row r="140" spans="2:2" s="66" customFormat="1">
      <c r="B140" s="67"/>
    </row>
    <row r="141" spans="2:2" s="66" customFormat="1">
      <c r="B141" s="67"/>
    </row>
    <row r="142" spans="2:2" s="66" customFormat="1">
      <c r="B142" s="67"/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1"/>
  <sheetViews>
    <sheetView topLeftCell="A305" workbookViewId="0">
      <selection activeCell="E314" sqref="E314"/>
    </sheetView>
  </sheetViews>
  <sheetFormatPr defaultColWidth="10.625" defaultRowHeight="15.75"/>
  <cols>
    <col min="1" max="1" width="26.875" customWidth="1"/>
    <col min="2" max="2" width="5" style="4" customWidth="1"/>
    <col min="3" max="3" width="92.625" customWidth="1"/>
    <col min="4" max="4" width="13.5" style="4" customWidth="1"/>
    <col min="5" max="5" width="13.375" style="4" customWidth="1"/>
    <col min="6" max="42" width="10.625" style="3"/>
  </cols>
  <sheetData>
    <row r="1" spans="1:256" s="58" customFormat="1" ht="28.35" customHeight="1">
      <c r="A1" s="98" t="s">
        <v>268</v>
      </c>
      <c r="B1" s="99"/>
      <c r="C1" s="99"/>
      <c r="D1" s="99"/>
      <c r="E1" s="99"/>
      <c r="F1" s="83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  <c r="IU1" s="57"/>
      <c r="IV1" s="57"/>
    </row>
    <row r="2" spans="1:256" s="58" customFormat="1" ht="16.350000000000001" customHeight="1">
      <c r="A2" s="59"/>
      <c r="B2" s="60"/>
      <c r="C2" s="60"/>
      <c r="D2" s="61" t="s">
        <v>3</v>
      </c>
      <c r="E2" s="61" t="s">
        <v>4</v>
      </c>
      <c r="F2" s="83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</row>
    <row r="3" spans="1:256" s="19" customFormat="1">
      <c r="B3" s="23"/>
      <c r="D3" s="23"/>
      <c r="E3" s="23"/>
      <c r="F3" s="85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256">
      <c r="A4" s="13" t="s">
        <v>269</v>
      </c>
      <c r="B4" s="20">
        <v>1</v>
      </c>
      <c r="C4" s="14" t="s">
        <v>270</v>
      </c>
      <c r="D4" s="22">
        <v>3000</v>
      </c>
      <c r="E4" s="22">
        <v>3000</v>
      </c>
    </row>
    <row r="5" spans="1:256">
      <c r="A5" s="14"/>
      <c r="B5" s="20">
        <v>2</v>
      </c>
      <c r="C5" s="14" t="s">
        <v>271</v>
      </c>
      <c r="D5" s="22">
        <v>2000</v>
      </c>
      <c r="E5" s="22">
        <v>2000</v>
      </c>
    </row>
    <row r="6" spans="1:256">
      <c r="A6" s="14"/>
      <c r="B6" s="20">
        <v>3</v>
      </c>
      <c r="C6" s="14" t="s">
        <v>283</v>
      </c>
      <c r="D6" s="22">
        <v>500</v>
      </c>
      <c r="E6" s="22">
        <v>500</v>
      </c>
    </row>
    <row r="7" spans="1:256">
      <c r="A7" s="14"/>
      <c r="B7" s="20"/>
      <c r="C7" s="14"/>
      <c r="D7" s="20"/>
      <c r="E7" s="20"/>
    </row>
    <row r="8" spans="1:256">
      <c r="A8" s="14"/>
      <c r="B8" s="20" t="s">
        <v>1</v>
      </c>
      <c r="C8" s="14"/>
      <c r="D8" s="22">
        <f>SUM(D4:D6)</f>
        <v>5500</v>
      </c>
      <c r="E8" s="22">
        <f>SUM(E4:E6)</f>
        <v>5500</v>
      </c>
    </row>
    <row r="9" spans="1:256" s="1" customFormat="1">
      <c r="A9" s="19"/>
      <c r="B9" s="23"/>
      <c r="C9" s="19"/>
      <c r="D9" s="23"/>
      <c r="E9" s="2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256">
      <c r="A10" s="13" t="s">
        <v>272</v>
      </c>
      <c r="B10" s="20">
        <v>1</v>
      </c>
      <c r="C10" s="14" t="s">
        <v>273</v>
      </c>
      <c r="D10" s="69">
        <v>1000</v>
      </c>
      <c r="E10" s="69">
        <v>750</v>
      </c>
    </row>
    <row r="11" spans="1:256">
      <c r="A11" s="14"/>
      <c r="B11" s="20">
        <v>2</v>
      </c>
      <c r="C11" s="14" t="s">
        <v>274</v>
      </c>
      <c r="D11" s="69">
        <v>750</v>
      </c>
      <c r="E11" s="69">
        <v>750</v>
      </c>
    </row>
    <row r="12" spans="1:256">
      <c r="A12" s="14"/>
      <c r="B12" s="20">
        <v>3</v>
      </c>
      <c r="C12" s="14" t="s">
        <v>275</v>
      </c>
      <c r="D12" s="69">
        <v>500</v>
      </c>
      <c r="E12" s="69">
        <v>500</v>
      </c>
    </row>
    <row r="13" spans="1:256">
      <c r="A13" s="14"/>
      <c r="B13" s="20">
        <v>4</v>
      </c>
      <c r="C13" s="14" t="s">
        <v>491</v>
      </c>
      <c r="D13" s="69">
        <v>75</v>
      </c>
      <c r="E13" s="69">
        <v>75</v>
      </c>
    </row>
    <row r="14" spans="1:256">
      <c r="A14" s="14"/>
      <c r="B14" s="20">
        <v>5</v>
      </c>
      <c r="C14" s="14" t="s">
        <v>276</v>
      </c>
      <c r="D14" s="69">
        <v>175</v>
      </c>
      <c r="E14" s="69">
        <v>0</v>
      </c>
    </row>
    <row r="15" spans="1:256">
      <c r="A15" s="14"/>
      <c r="B15" s="20">
        <v>6</v>
      </c>
      <c r="C15" s="14" t="s">
        <v>277</v>
      </c>
      <c r="D15" s="69">
        <v>200</v>
      </c>
      <c r="E15" s="69">
        <v>0</v>
      </c>
    </row>
    <row r="16" spans="1:256">
      <c r="A16" s="14"/>
      <c r="B16" s="20">
        <v>7</v>
      </c>
      <c r="C16" s="14" t="s">
        <v>73</v>
      </c>
      <c r="D16" s="69">
        <v>150</v>
      </c>
      <c r="E16" s="69">
        <v>100</v>
      </c>
    </row>
    <row r="17" spans="1:42">
      <c r="A17" s="14"/>
      <c r="B17" s="20">
        <v>8</v>
      </c>
      <c r="C17" s="14" t="s">
        <v>278</v>
      </c>
      <c r="D17" s="69">
        <v>10</v>
      </c>
      <c r="E17" s="69">
        <v>10</v>
      </c>
    </row>
    <row r="18" spans="1:42">
      <c r="A18" s="14"/>
      <c r="B18" s="20"/>
      <c r="C18" s="14"/>
      <c r="D18" s="20"/>
      <c r="E18" s="20"/>
    </row>
    <row r="19" spans="1:42">
      <c r="A19" s="14"/>
      <c r="B19" s="20" t="s">
        <v>1</v>
      </c>
      <c r="C19" s="14"/>
      <c r="D19" s="69">
        <f>SUM(D10:D17)</f>
        <v>2860</v>
      </c>
      <c r="E19" s="69">
        <f>SUM(E10:E17)</f>
        <v>2185</v>
      </c>
    </row>
    <row r="20" spans="1:42" s="1" customFormat="1">
      <c r="A20" s="19"/>
      <c r="B20" s="23"/>
      <c r="C20" s="19"/>
      <c r="D20" s="23"/>
      <c r="E20" s="2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>
      <c r="A21" s="13" t="s">
        <v>279</v>
      </c>
      <c r="B21" s="20">
        <v>1</v>
      </c>
      <c r="C21" s="14" t="s">
        <v>280</v>
      </c>
      <c r="D21" s="22">
        <v>5000</v>
      </c>
      <c r="E21" s="22">
        <v>5000</v>
      </c>
    </row>
    <row r="22" spans="1:42">
      <c r="A22" s="14"/>
      <c r="B22" s="20">
        <v>2</v>
      </c>
      <c r="C22" s="14" t="s">
        <v>281</v>
      </c>
      <c r="D22" s="22">
        <v>1500</v>
      </c>
      <c r="E22" s="22">
        <v>1500</v>
      </c>
    </row>
    <row r="23" spans="1:42">
      <c r="A23" s="14"/>
      <c r="B23" s="20">
        <v>3</v>
      </c>
      <c r="C23" s="14" t="s">
        <v>282</v>
      </c>
      <c r="D23" s="22">
        <v>7500</v>
      </c>
      <c r="E23" s="22">
        <v>7500</v>
      </c>
    </row>
    <row r="24" spans="1:42">
      <c r="A24" s="14"/>
      <c r="B24" s="20">
        <v>4</v>
      </c>
      <c r="C24" s="14" t="s">
        <v>283</v>
      </c>
      <c r="D24" s="22">
        <v>3000</v>
      </c>
      <c r="E24" s="22">
        <v>0</v>
      </c>
    </row>
    <row r="25" spans="1:42">
      <c r="A25" s="14"/>
      <c r="B25" s="20"/>
      <c r="C25" s="14"/>
      <c r="D25" s="20"/>
      <c r="E25" s="20"/>
    </row>
    <row r="26" spans="1:42">
      <c r="A26" s="14"/>
      <c r="B26" s="20" t="s">
        <v>1</v>
      </c>
      <c r="C26" s="14"/>
      <c r="D26" s="22">
        <f>SUM(D21:D24)</f>
        <v>17000</v>
      </c>
      <c r="E26" s="22">
        <f>SUM(E21:E24)</f>
        <v>14000</v>
      </c>
    </row>
    <row r="27" spans="1:42" s="1" customFormat="1">
      <c r="A27" s="19"/>
      <c r="B27" s="23"/>
      <c r="C27" s="19"/>
      <c r="D27" s="23"/>
      <c r="E27" s="2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>
      <c r="A28" s="13" t="s">
        <v>284</v>
      </c>
      <c r="B28" s="20">
        <v>1</v>
      </c>
      <c r="C28" s="15" t="s">
        <v>98</v>
      </c>
      <c r="D28" s="69">
        <v>1500</v>
      </c>
      <c r="E28" s="69">
        <v>1250</v>
      </c>
    </row>
    <row r="29" spans="1:42">
      <c r="A29" s="14"/>
      <c r="B29" s="20"/>
      <c r="C29" s="17" t="s">
        <v>287</v>
      </c>
      <c r="D29" s="69"/>
      <c r="E29" s="69"/>
    </row>
    <row r="30" spans="1:42">
      <c r="A30" s="14"/>
      <c r="B30" s="20"/>
      <c r="C30" s="14"/>
      <c r="D30" s="69"/>
      <c r="E30" s="69"/>
    </row>
    <row r="31" spans="1:42">
      <c r="A31" s="14"/>
      <c r="B31" s="20">
        <v>2</v>
      </c>
      <c r="C31" s="15" t="s">
        <v>285</v>
      </c>
      <c r="D31" s="69">
        <v>600</v>
      </c>
      <c r="E31" s="69">
        <v>200</v>
      </c>
    </row>
    <row r="32" spans="1:42">
      <c r="A32" s="14"/>
      <c r="B32" s="20"/>
      <c r="C32" s="17" t="s">
        <v>288</v>
      </c>
      <c r="D32" s="69"/>
      <c r="E32" s="69"/>
    </row>
    <row r="33" spans="1:42">
      <c r="A33" s="14"/>
      <c r="B33" s="20"/>
      <c r="C33" s="14"/>
      <c r="D33" s="69"/>
      <c r="E33" s="69"/>
    </row>
    <row r="34" spans="1:42">
      <c r="A34" s="14"/>
      <c r="B34" s="20">
        <v>3</v>
      </c>
      <c r="C34" s="15" t="s">
        <v>286</v>
      </c>
      <c r="D34" s="69">
        <v>300</v>
      </c>
      <c r="E34" s="69">
        <v>300</v>
      </c>
    </row>
    <row r="35" spans="1:42">
      <c r="A35" s="14"/>
      <c r="B35" s="20"/>
      <c r="C35" s="17" t="s">
        <v>289</v>
      </c>
      <c r="D35" s="69"/>
      <c r="E35" s="69"/>
    </row>
    <row r="36" spans="1:42">
      <c r="A36" s="14"/>
      <c r="B36" s="20"/>
      <c r="C36" s="14"/>
      <c r="D36" s="69"/>
      <c r="E36" s="69"/>
    </row>
    <row r="37" spans="1:42">
      <c r="A37" s="14"/>
      <c r="B37" s="20">
        <v>4</v>
      </c>
      <c r="C37" s="15" t="s">
        <v>153</v>
      </c>
      <c r="D37" s="69">
        <v>50</v>
      </c>
      <c r="E37" s="69">
        <v>10</v>
      </c>
    </row>
    <row r="38" spans="1:42">
      <c r="A38" s="14"/>
      <c r="B38" s="20"/>
      <c r="C38" s="17" t="s">
        <v>290</v>
      </c>
      <c r="D38" s="20"/>
      <c r="E38" s="20"/>
    </row>
    <row r="39" spans="1:42">
      <c r="A39" s="14"/>
      <c r="B39" s="20"/>
      <c r="C39" s="14"/>
      <c r="D39" s="20"/>
      <c r="E39" s="20"/>
    </row>
    <row r="40" spans="1:42">
      <c r="A40" s="14"/>
      <c r="B40" s="20" t="s">
        <v>1</v>
      </c>
      <c r="C40" s="14"/>
      <c r="D40" s="69">
        <f>SUM(D28,D31,D34,D37)</f>
        <v>2450</v>
      </c>
      <c r="E40" s="69">
        <f>SUM(E28,E31,E34,E37)</f>
        <v>1760</v>
      </c>
    </row>
    <row r="41" spans="1:42" s="1" customFormat="1">
      <c r="A41" s="19"/>
      <c r="B41" s="23"/>
      <c r="C41" s="19"/>
      <c r="D41" s="23"/>
      <c r="E41" s="2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>
      <c r="A42" s="13" t="s">
        <v>300</v>
      </c>
      <c r="B42" s="20">
        <v>1</v>
      </c>
      <c r="C42" s="15" t="s">
        <v>148</v>
      </c>
      <c r="D42" s="69">
        <v>100</v>
      </c>
      <c r="E42" s="69">
        <v>100</v>
      </c>
    </row>
    <row r="43" spans="1:42">
      <c r="A43" s="14"/>
      <c r="B43" s="20"/>
      <c r="C43" s="17" t="s">
        <v>304</v>
      </c>
      <c r="D43" s="69"/>
      <c r="E43" s="69"/>
    </row>
    <row r="44" spans="1:42">
      <c r="A44" s="14"/>
      <c r="B44" s="20"/>
      <c r="C44" s="14"/>
      <c r="D44" s="69"/>
      <c r="E44" s="69"/>
    </row>
    <row r="45" spans="1:42">
      <c r="A45" s="14"/>
      <c r="B45" s="20">
        <v>2</v>
      </c>
      <c r="C45" s="15" t="s">
        <v>301</v>
      </c>
      <c r="D45" s="69">
        <v>250</v>
      </c>
      <c r="E45" s="69">
        <v>150</v>
      </c>
    </row>
    <row r="46" spans="1:42">
      <c r="A46" s="14"/>
      <c r="B46" s="20"/>
      <c r="C46" s="17" t="s">
        <v>305</v>
      </c>
      <c r="D46" s="69"/>
      <c r="E46" s="69"/>
    </row>
    <row r="47" spans="1:42">
      <c r="A47" s="14"/>
      <c r="B47" s="20"/>
      <c r="C47" s="14"/>
      <c r="D47" s="69"/>
      <c r="E47" s="69"/>
    </row>
    <row r="48" spans="1:42">
      <c r="A48" s="14"/>
      <c r="B48" s="20">
        <v>3</v>
      </c>
      <c r="C48" s="15" t="s">
        <v>302</v>
      </c>
      <c r="D48" s="69">
        <v>400</v>
      </c>
      <c r="E48" s="69">
        <v>600</v>
      </c>
    </row>
    <row r="49" spans="1:42">
      <c r="A49" s="14"/>
      <c r="B49" s="20"/>
      <c r="C49" s="17" t="s">
        <v>306</v>
      </c>
      <c r="D49" s="69"/>
      <c r="E49" s="69"/>
    </row>
    <row r="50" spans="1:42">
      <c r="A50" s="14"/>
      <c r="B50" s="20"/>
      <c r="C50" s="14"/>
      <c r="D50" s="69"/>
      <c r="E50" s="69"/>
    </row>
    <row r="51" spans="1:42">
      <c r="A51" s="14"/>
      <c r="B51" s="20">
        <v>4</v>
      </c>
      <c r="C51" s="15" t="s">
        <v>303</v>
      </c>
      <c r="D51" s="69">
        <v>650</v>
      </c>
      <c r="E51" s="69">
        <v>550</v>
      </c>
    </row>
    <row r="52" spans="1:42">
      <c r="A52" s="14"/>
      <c r="B52" s="20"/>
      <c r="C52" s="17" t="s">
        <v>307</v>
      </c>
      <c r="D52" s="69"/>
      <c r="E52" s="69"/>
    </row>
    <row r="53" spans="1:42">
      <c r="A53" s="14"/>
      <c r="B53" s="20"/>
      <c r="C53" s="14"/>
      <c r="D53" s="69"/>
      <c r="E53" s="69"/>
    </row>
    <row r="54" spans="1:42">
      <c r="A54" s="14"/>
      <c r="B54" s="20">
        <v>5</v>
      </c>
      <c r="C54" s="15" t="s">
        <v>153</v>
      </c>
      <c r="D54" s="69">
        <v>10</v>
      </c>
      <c r="E54" s="69">
        <v>10</v>
      </c>
    </row>
    <row r="55" spans="1:42">
      <c r="A55" s="14"/>
      <c r="B55" s="20"/>
      <c r="C55" s="17" t="s">
        <v>308</v>
      </c>
      <c r="D55" s="20"/>
      <c r="E55" s="20"/>
    </row>
    <row r="56" spans="1:42">
      <c r="A56" s="14"/>
      <c r="B56" s="20"/>
      <c r="C56" s="14"/>
      <c r="D56" s="20"/>
      <c r="E56" s="20"/>
    </row>
    <row r="57" spans="1:42">
      <c r="A57" s="14"/>
      <c r="B57" s="20" t="s">
        <v>1</v>
      </c>
      <c r="C57" s="14"/>
      <c r="D57" s="69">
        <f>SUM(D42,D45,D48,D51,D54)</f>
        <v>1410</v>
      </c>
      <c r="E57" s="69">
        <f>SUM(E42,E45,E48,E51,E54)</f>
        <v>1410</v>
      </c>
    </row>
    <row r="58" spans="1:42" s="1" customFormat="1">
      <c r="A58" s="19"/>
      <c r="B58" s="23"/>
      <c r="C58" s="19"/>
      <c r="D58" s="23"/>
      <c r="E58" s="2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1:42">
      <c r="A59" s="13" t="s">
        <v>299</v>
      </c>
      <c r="B59" s="20">
        <v>1</v>
      </c>
      <c r="C59" s="14" t="s">
        <v>291</v>
      </c>
      <c r="D59" s="69">
        <v>500</v>
      </c>
      <c r="E59" s="69">
        <v>500</v>
      </c>
    </row>
    <row r="60" spans="1:42">
      <c r="A60" s="14"/>
      <c r="B60" s="20">
        <v>2</v>
      </c>
      <c r="C60" s="14" t="s">
        <v>292</v>
      </c>
      <c r="D60" s="69">
        <v>520</v>
      </c>
      <c r="E60" s="69">
        <v>500</v>
      </c>
    </row>
    <row r="61" spans="1:42">
      <c r="A61" s="14"/>
      <c r="B61" s="20">
        <v>3</v>
      </c>
      <c r="C61" s="14" t="s">
        <v>293</v>
      </c>
      <c r="D61" s="69">
        <v>200</v>
      </c>
      <c r="E61" s="69">
        <v>200</v>
      </c>
    </row>
    <row r="62" spans="1:42">
      <c r="A62" s="14"/>
      <c r="B62" s="20">
        <v>4</v>
      </c>
      <c r="C62" s="14" t="s">
        <v>294</v>
      </c>
      <c r="D62" s="69">
        <v>250</v>
      </c>
      <c r="E62" s="69">
        <v>250</v>
      </c>
    </row>
    <row r="63" spans="1:42">
      <c r="A63" s="14"/>
      <c r="B63" s="20">
        <v>5</v>
      </c>
      <c r="C63" s="14" t="s">
        <v>295</v>
      </c>
      <c r="D63" s="69">
        <v>100</v>
      </c>
      <c r="E63" s="69">
        <v>100</v>
      </c>
    </row>
    <row r="64" spans="1:42">
      <c r="A64" s="14"/>
      <c r="B64" s="20">
        <v>6</v>
      </c>
      <c r="C64" s="14" t="s">
        <v>296</v>
      </c>
      <c r="D64" s="69">
        <v>50</v>
      </c>
      <c r="E64" s="69">
        <v>50</v>
      </c>
    </row>
    <row r="65" spans="1:42">
      <c r="A65" s="14"/>
      <c r="B65" s="20">
        <v>7</v>
      </c>
      <c r="C65" s="14" t="s">
        <v>297</v>
      </c>
      <c r="D65" s="69">
        <v>100</v>
      </c>
      <c r="E65" s="69">
        <v>100</v>
      </c>
    </row>
    <row r="66" spans="1:42">
      <c r="A66" s="14"/>
      <c r="B66" s="20">
        <v>8</v>
      </c>
      <c r="C66" s="14" t="s">
        <v>298</v>
      </c>
      <c r="D66" s="69">
        <v>80</v>
      </c>
      <c r="E66" s="69">
        <v>50</v>
      </c>
    </row>
    <row r="67" spans="1:42">
      <c r="A67" s="14"/>
      <c r="B67" s="20"/>
      <c r="C67" s="14"/>
      <c r="D67" s="20"/>
      <c r="E67" s="20"/>
    </row>
    <row r="68" spans="1:42">
      <c r="A68" s="14"/>
      <c r="B68" s="20" t="s">
        <v>1</v>
      </c>
      <c r="C68" s="14"/>
      <c r="D68" s="69">
        <f>SUM(D59:D66)</f>
        <v>1800</v>
      </c>
      <c r="E68" s="69">
        <f>SUM(E59:E66)</f>
        <v>1750</v>
      </c>
    </row>
    <row r="69" spans="1:42" s="1" customFormat="1">
      <c r="A69" s="19"/>
      <c r="B69" s="23"/>
      <c r="C69" s="19"/>
      <c r="D69" s="23"/>
      <c r="E69" s="2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1:42">
      <c r="A70" s="13" t="s">
        <v>310</v>
      </c>
      <c r="B70" s="20">
        <v>1</v>
      </c>
      <c r="C70" s="72" t="s">
        <v>311</v>
      </c>
      <c r="D70" s="73">
        <v>720</v>
      </c>
      <c r="E70" s="73">
        <v>720</v>
      </c>
    </row>
    <row r="71" spans="1:42">
      <c r="A71" s="14"/>
      <c r="B71" s="20">
        <v>2</v>
      </c>
      <c r="C71" s="72" t="s">
        <v>312</v>
      </c>
      <c r="D71" s="73">
        <v>100</v>
      </c>
      <c r="E71" s="73">
        <v>0</v>
      </c>
    </row>
    <row r="72" spans="1:42">
      <c r="A72" s="14"/>
      <c r="B72" s="20">
        <v>3</v>
      </c>
      <c r="C72" s="72" t="s">
        <v>492</v>
      </c>
      <c r="D72" s="73">
        <v>100</v>
      </c>
      <c r="E72" s="73">
        <v>133</v>
      </c>
    </row>
    <row r="73" spans="1:42">
      <c r="A73" s="14"/>
      <c r="B73" s="20">
        <v>4</v>
      </c>
      <c r="C73" s="72" t="s">
        <v>309</v>
      </c>
      <c r="D73" s="73">
        <v>33</v>
      </c>
      <c r="E73" s="73">
        <v>0</v>
      </c>
    </row>
    <row r="74" spans="1:42">
      <c r="A74" s="14"/>
      <c r="B74" s="20">
        <v>5</v>
      </c>
      <c r="C74" s="72" t="s">
        <v>313</v>
      </c>
      <c r="D74" s="74">
        <v>300</v>
      </c>
      <c r="E74" s="74">
        <v>300</v>
      </c>
    </row>
    <row r="75" spans="1:42">
      <c r="A75" s="14"/>
      <c r="B75" s="20"/>
      <c r="C75" s="14"/>
      <c r="D75" s="20"/>
      <c r="E75" s="20"/>
    </row>
    <row r="76" spans="1:42">
      <c r="A76" s="14"/>
      <c r="B76" s="20" t="s">
        <v>1</v>
      </c>
      <c r="C76" s="14"/>
      <c r="D76" s="75">
        <f>SUM(D70:D74)</f>
        <v>1253</v>
      </c>
      <c r="E76" s="75">
        <f>SUM(E70:E74)</f>
        <v>1153</v>
      </c>
    </row>
    <row r="77" spans="1:42" s="1" customFormat="1">
      <c r="A77" s="19"/>
      <c r="B77" s="23"/>
      <c r="C77" s="19"/>
      <c r="D77" s="23"/>
      <c r="E77" s="2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1:42">
      <c r="A78" s="13" t="s">
        <v>314</v>
      </c>
      <c r="B78" s="20">
        <v>1</v>
      </c>
      <c r="C78" s="14" t="s">
        <v>315</v>
      </c>
      <c r="D78" s="22">
        <v>1000</v>
      </c>
      <c r="E78" s="22">
        <v>1000</v>
      </c>
    </row>
    <row r="79" spans="1:42">
      <c r="A79" s="14"/>
      <c r="B79" s="20">
        <v>2</v>
      </c>
      <c r="C79" s="14" t="s">
        <v>316</v>
      </c>
      <c r="D79" s="22">
        <v>100</v>
      </c>
      <c r="E79" s="22">
        <v>100</v>
      </c>
    </row>
    <row r="80" spans="1:42">
      <c r="A80" s="14"/>
      <c r="B80" s="20"/>
      <c r="C80" s="14"/>
      <c r="D80" s="20"/>
      <c r="E80" s="20"/>
    </row>
    <row r="81" spans="1:42">
      <c r="A81" s="14"/>
      <c r="B81" s="20" t="s">
        <v>1</v>
      </c>
      <c r="C81" s="14"/>
      <c r="D81" s="22">
        <f>SUM(D78:D79)</f>
        <v>1100</v>
      </c>
      <c r="E81" s="22">
        <f>SUM(E78:E79)</f>
        <v>1100</v>
      </c>
    </row>
    <row r="82" spans="1:42" s="1" customFormat="1">
      <c r="A82" s="19"/>
      <c r="B82" s="23"/>
      <c r="C82" s="19"/>
      <c r="D82" s="23"/>
      <c r="E82" s="2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1:42">
      <c r="A83" s="13" t="s">
        <v>319</v>
      </c>
      <c r="B83" s="20">
        <v>1</v>
      </c>
      <c r="C83" s="15" t="s">
        <v>317</v>
      </c>
      <c r="D83" s="69">
        <v>100</v>
      </c>
      <c r="E83" s="69">
        <v>100</v>
      </c>
    </row>
    <row r="84" spans="1:42">
      <c r="A84" s="14"/>
      <c r="B84" s="20"/>
      <c r="C84" s="17" t="s">
        <v>318</v>
      </c>
      <c r="D84" s="20"/>
      <c r="E84" s="20"/>
    </row>
    <row r="85" spans="1:42">
      <c r="A85" s="14"/>
      <c r="B85" s="20"/>
      <c r="C85" s="14"/>
      <c r="D85" s="20"/>
      <c r="E85" s="20"/>
    </row>
    <row r="86" spans="1:42">
      <c r="A86" s="14"/>
      <c r="B86" s="20" t="s">
        <v>1</v>
      </c>
      <c r="C86" s="14"/>
      <c r="D86" s="69">
        <f>SUM(D83)</f>
        <v>100</v>
      </c>
      <c r="E86" s="69">
        <f>SUM(E83)</f>
        <v>100</v>
      </c>
    </row>
    <row r="87" spans="1:42" s="1" customFormat="1">
      <c r="A87" s="19"/>
      <c r="B87" s="23"/>
      <c r="C87" s="19"/>
      <c r="D87" s="23"/>
      <c r="E87" s="2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1:42">
      <c r="A88" s="13" t="s">
        <v>320</v>
      </c>
      <c r="B88" s="20">
        <v>1</v>
      </c>
      <c r="C88" s="15" t="s">
        <v>321</v>
      </c>
      <c r="D88" s="69">
        <v>300</v>
      </c>
      <c r="E88" s="69">
        <v>300</v>
      </c>
    </row>
    <row r="89" spans="1:42">
      <c r="A89" s="14"/>
      <c r="B89" s="20"/>
      <c r="C89" s="17" t="s">
        <v>326</v>
      </c>
      <c r="D89" s="69"/>
      <c r="E89" s="69"/>
    </row>
    <row r="90" spans="1:42">
      <c r="A90" s="14"/>
      <c r="B90" s="20"/>
      <c r="C90" s="14"/>
      <c r="D90" s="69"/>
      <c r="E90" s="69"/>
    </row>
    <row r="91" spans="1:42">
      <c r="A91" s="14"/>
      <c r="B91" s="20">
        <v>2</v>
      </c>
      <c r="C91" s="15" t="s">
        <v>322</v>
      </c>
      <c r="D91" s="69">
        <v>200</v>
      </c>
      <c r="E91" s="69">
        <v>200</v>
      </c>
    </row>
    <row r="92" spans="1:42">
      <c r="A92" s="14"/>
      <c r="B92" s="20"/>
      <c r="C92" s="17" t="s">
        <v>327</v>
      </c>
      <c r="D92" s="69"/>
      <c r="E92" s="69"/>
    </row>
    <row r="93" spans="1:42">
      <c r="A93" s="14"/>
      <c r="B93" s="20"/>
      <c r="C93" s="14"/>
      <c r="D93" s="69"/>
      <c r="E93" s="69"/>
    </row>
    <row r="94" spans="1:42">
      <c r="A94" s="14"/>
      <c r="B94" s="20">
        <v>3</v>
      </c>
      <c r="C94" s="15" t="s">
        <v>323</v>
      </c>
      <c r="D94" s="69">
        <v>200</v>
      </c>
      <c r="E94" s="69">
        <v>300</v>
      </c>
    </row>
    <row r="95" spans="1:42">
      <c r="A95" s="14"/>
      <c r="B95" s="20"/>
      <c r="C95" s="17" t="s">
        <v>328</v>
      </c>
      <c r="D95" s="69"/>
      <c r="E95" s="69"/>
    </row>
    <row r="96" spans="1:42">
      <c r="A96" s="14"/>
      <c r="B96" s="20"/>
      <c r="C96" s="14"/>
      <c r="D96" s="69"/>
      <c r="E96" s="69"/>
    </row>
    <row r="97" spans="1:42">
      <c r="A97" s="14"/>
      <c r="B97" s="20">
        <v>4</v>
      </c>
      <c r="C97" s="15" t="s">
        <v>324</v>
      </c>
      <c r="D97" s="69">
        <v>10</v>
      </c>
      <c r="E97" s="69">
        <v>10</v>
      </c>
    </row>
    <row r="98" spans="1:42">
      <c r="A98" s="14"/>
      <c r="B98" s="20"/>
      <c r="C98" s="17" t="s">
        <v>329</v>
      </c>
      <c r="D98" s="69"/>
      <c r="E98" s="69"/>
    </row>
    <row r="99" spans="1:42">
      <c r="A99" s="14"/>
      <c r="B99" s="20"/>
      <c r="C99" s="14"/>
      <c r="D99" s="69"/>
      <c r="E99" s="69"/>
    </row>
    <row r="100" spans="1:42">
      <c r="A100" s="14"/>
      <c r="B100" s="20">
        <v>5</v>
      </c>
      <c r="C100" s="15" t="s">
        <v>317</v>
      </c>
      <c r="D100" s="69">
        <v>600</v>
      </c>
      <c r="E100" s="69">
        <v>400</v>
      </c>
    </row>
    <row r="101" spans="1:42">
      <c r="A101" s="14"/>
      <c r="B101" s="20"/>
      <c r="C101" s="17" t="s">
        <v>318</v>
      </c>
      <c r="D101" s="69"/>
      <c r="E101" s="69"/>
    </row>
    <row r="102" spans="1:42">
      <c r="A102" s="14"/>
      <c r="B102" s="20"/>
      <c r="C102" s="14"/>
      <c r="D102" s="69"/>
      <c r="E102" s="69"/>
    </row>
    <row r="103" spans="1:42">
      <c r="A103" s="14"/>
      <c r="B103" s="20">
        <v>6</v>
      </c>
      <c r="C103" s="15" t="s">
        <v>325</v>
      </c>
      <c r="D103" s="69">
        <v>1200</v>
      </c>
      <c r="E103" s="69">
        <v>1200</v>
      </c>
    </row>
    <row r="104" spans="1:42">
      <c r="A104" s="14"/>
      <c r="B104" s="20"/>
      <c r="C104" s="17" t="s">
        <v>330</v>
      </c>
      <c r="D104" s="20"/>
      <c r="E104" s="20"/>
    </row>
    <row r="105" spans="1:42">
      <c r="A105" s="14"/>
      <c r="B105" s="20"/>
      <c r="C105" s="14"/>
      <c r="D105" s="20"/>
      <c r="E105" s="20"/>
    </row>
    <row r="106" spans="1:42">
      <c r="A106" s="14"/>
      <c r="B106" s="20" t="s">
        <v>1</v>
      </c>
      <c r="C106" s="14"/>
      <c r="D106" s="69">
        <f>SUM(D88,D91,D94,D97,D100,D103)</f>
        <v>2510</v>
      </c>
      <c r="E106" s="69">
        <f>SUM(E88,E91,E94,E97,E100,E103)</f>
        <v>2410</v>
      </c>
    </row>
    <row r="107" spans="1:42" s="1" customFormat="1">
      <c r="A107" s="19"/>
      <c r="B107" s="23"/>
      <c r="C107" s="19"/>
      <c r="D107" s="23"/>
      <c r="E107" s="2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1:42">
      <c r="A108" s="13" t="s">
        <v>331</v>
      </c>
      <c r="B108" s="20">
        <v>1</v>
      </c>
      <c r="C108" s="14" t="s">
        <v>270</v>
      </c>
      <c r="D108" s="22">
        <v>2500</v>
      </c>
      <c r="E108" s="22">
        <v>2500</v>
      </c>
    </row>
    <row r="109" spans="1:42">
      <c r="A109" s="14"/>
      <c r="B109" s="20">
        <v>2</v>
      </c>
      <c r="C109" s="14" t="s">
        <v>332</v>
      </c>
      <c r="D109" s="22">
        <v>1000</v>
      </c>
      <c r="E109" s="22">
        <v>500</v>
      </c>
    </row>
    <row r="110" spans="1:42">
      <c r="A110" s="14"/>
      <c r="B110" s="20">
        <v>3</v>
      </c>
      <c r="C110" s="14" t="s">
        <v>282</v>
      </c>
      <c r="D110" s="22">
        <v>3500</v>
      </c>
      <c r="E110" s="22">
        <v>1750</v>
      </c>
    </row>
    <row r="111" spans="1:42">
      <c r="A111" s="14"/>
      <c r="B111" s="20"/>
      <c r="C111" s="14"/>
      <c r="D111" s="20"/>
      <c r="E111" s="20"/>
    </row>
    <row r="112" spans="1:42">
      <c r="A112" s="14"/>
      <c r="B112" s="20" t="s">
        <v>1</v>
      </c>
      <c r="C112" s="14"/>
      <c r="D112" s="22">
        <f>SUM(D108:D110)</f>
        <v>7000</v>
      </c>
      <c r="E112" s="22">
        <f>SUM(E108:E110)</f>
        <v>4750</v>
      </c>
    </row>
    <row r="113" spans="1:42" s="1" customFormat="1">
      <c r="A113" s="19"/>
      <c r="B113" s="23"/>
      <c r="C113" s="19"/>
      <c r="D113" s="23"/>
      <c r="E113" s="2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1:42">
      <c r="A114" s="13" t="s">
        <v>333</v>
      </c>
      <c r="B114" s="20">
        <v>1</v>
      </c>
      <c r="C114" s="15" t="s">
        <v>334</v>
      </c>
      <c r="D114" s="69">
        <v>3500</v>
      </c>
      <c r="E114" s="69">
        <v>3500</v>
      </c>
    </row>
    <row r="115" spans="1:42">
      <c r="A115" s="14"/>
      <c r="B115" s="20"/>
      <c r="C115" s="17" t="s">
        <v>335</v>
      </c>
      <c r="D115" s="20"/>
      <c r="E115" s="20"/>
    </row>
    <row r="116" spans="1:42">
      <c r="A116" s="14"/>
      <c r="B116" s="20"/>
      <c r="C116" s="14"/>
      <c r="D116" s="20"/>
      <c r="E116" s="20"/>
    </row>
    <row r="117" spans="1:42">
      <c r="A117" s="14"/>
      <c r="B117" s="20">
        <v>2</v>
      </c>
      <c r="C117" s="15" t="s">
        <v>298</v>
      </c>
      <c r="D117" s="69">
        <v>1000</v>
      </c>
      <c r="E117" s="69">
        <v>1000</v>
      </c>
    </row>
    <row r="118" spans="1:42">
      <c r="A118" s="14"/>
      <c r="B118" s="20"/>
      <c r="C118" s="17" t="s">
        <v>336</v>
      </c>
      <c r="D118" s="20"/>
      <c r="E118" s="20"/>
    </row>
    <row r="119" spans="1:42">
      <c r="A119" s="14"/>
      <c r="B119" s="20"/>
      <c r="C119" s="17" t="s">
        <v>337</v>
      </c>
      <c r="D119" s="20"/>
      <c r="E119" s="20"/>
    </row>
    <row r="120" spans="1:42">
      <c r="A120" s="14"/>
      <c r="B120" s="20"/>
      <c r="C120" s="14"/>
      <c r="D120" s="20"/>
      <c r="E120" s="20"/>
    </row>
    <row r="121" spans="1:42">
      <c r="A121" s="14"/>
      <c r="B121" s="20">
        <v>3</v>
      </c>
      <c r="C121" s="15" t="s">
        <v>338</v>
      </c>
      <c r="D121" s="69">
        <v>1000</v>
      </c>
      <c r="E121" s="69">
        <v>1000</v>
      </c>
    </row>
    <row r="122" spans="1:42">
      <c r="A122" s="14"/>
      <c r="B122" s="20"/>
      <c r="C122" s="17" t="s">
        <v>336</v>
      </c>
      <c r="D122" s="20"/>
      <c r="E122" s="20"/>
    </row>
    <row r="123" spans="1:42">
      <c r="A123" s="14"/>
      <c r="B123" s="20"/>
      <c r="C123" s="17" t="s">
        <v>337</v>
      </c>
      <c r="D123" s="20"/>
      <c r="E123" s="20"/>
    </row>
    <row r="124" spans="1:42">
      <c r="A124" s="14"/>
      <c r="B124" s="20"/>
      <c r="C124" s="14"/>
      <c r="D124" s="20"/>
      <c r="E124" s="20"/>
    </row>
    <row r="125" spans="1:42">
      <c r="A125" s="14"/>
      <c r="B125" s="20" t="s">
        <v>1</v>
      </c>
      <c r="C125" s="14"/>
      <c r="D125" s="69">
        <f>SUM(D114,D117,D121)</f>
        <v>5500</v>
      </c>
      <c r="E125" s="69">
        <f>SUM(E114,E117,E121)</f>
        <v>5500</v>
      </c>
    </row>
    <row r="126" spans="1:42" s="1" customFormat="1">
      <c r="A126" s="19"/>
      <c r="B126" s="23"/>
      <c r="C126" s="19"/>
      <c r="D126" s="23"/>
      <c r="E126" s="2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1:42">
      <c r="A127" s="13" t="s">
        <v>339</v>
      </c>
      <c r="B127" s="20">
        <v>1</v>
      </c>
      <c r="C127" s="14" t="s">
        <v>340</v>
      </c>
      <c r="D127" s="22">
        <v>800</v>
      </c>
      <c r="E127" s="22">
        <v>800</v>
      </c>
    </row>
    <row r="128" spans="1:42">
      <c r="A128" s="14"/>
      <c r="B128" s="20">
        <v>2</v>
      </c>
      <c r="C128" s="14" t="s">
        <v>341</v>
      </c>
      <c r="D128" s="22">
        <v>1100</v>
      </c>
      <c r="E128" s="22">
        <v>1100</v>
      </c>
    </row>
    <row r="129" spans="1:42">
      <c r="A129" s="14"/>
      <c r="B129" s="20">
        <v>3</v>
      </c>
      <c r="C129" s="14" t="s">
        <v>282</v>
      </c>
      <c r="D129" s="22">
        <v>1100</v>
      </c>
      <c r="E129" s="22">
        <v>1100</v>
      </c>
    </row>
    <row r="130" spans="1:42">
      <c r="A130" s="14"/>
      <c r="B130" s="20">
        <v>4</v>
      </c>
      <c r="C130" s="14" t="s">
        <v>342</v>
      </c>
      <c r="D130" s="22">
        <v>150</v>
      </c>
      <c r="E130" s="22">
        <v>150</v>
      </c>
    </row>
    <row r="131" spans="1:42">
      <c r="A131" s="14"/>
      <c r="B131" s="20"/>
      <c r="C131" s="14"/>
      <c r="D131" s="20"/>
      <c r="E131" s="20"/>
    </row>
    <row r="132" spans="1:42">
      <c r="A132" s="14"/>
      <c r="B132" s="20" t="s">
        <v>1</v>
      </c>
      <c r="C132" s="14"/>
      <c r="D132" s="22">
        <f>SUM(D127:D130)</f>
        <v>3150</v>
      </c>
      <c r="E132" s="22">
        <f>SUM(E127:E130)</f>
        <v>3150</v>
      </c>
    </row>
    <row r="133" spans="1:42" s="1" customFormat="1">
      <c r="A133" s="19"/>
      <c r="B133" s="23"/>
      <c r="C133" s="19"/>
      <c r="D133" s="23"/>
      <c r="E133" s="2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1:42">
      <c r="A134" s="13" t="s">
        <v>357</v>
      </c>
      <c r="B134" s="20">
        <v>1</v>
      </c>
      <c r="C134" s="15" t="s">
        <v>343</v>
      </c>
      <c r="D134" s="69">
        <v>1500</v>
      </c>
      <c r="E134" s="69">
        <v>1500</v>
      </c>
    </row>
    <row r="135" spans="1:42">
      <c r="A135" s="14"/>
      <c r="B135" s="20"/>
      <c r="C135" s="17" t="s">
        <v>348</v>
      </c>
      <c r="D135" s="69"/>
      <c r="E135" s="69"/>
    </row>
    <row r="136" spans="1:42">
      <c r="A136" s="14"/>
      <c r="B136" s="20"/>
      <c r="C136" s="14"/>
      <c r="D136" s="69"/>
      <c r="E136" s="69"/>
    </row>
    <row r="137" spans="1:42">
      <c r="A137" s="14"/>
      <c r="B137" s="20">
        <v>2</v>
      </c>
      <c r="C137" s="15" t="s">
        <v>323</v>
      </c>
      <c r="D137" s="69">
        <v>400</v>
      </c>
      <c r="E137" s="69">
        <v>300</v>
      </c>
    </row>
    <row r="138" spans="1:42">
      <c r="A138" s="14"/>
      <c r="B138" s="20"/>
      <c r="C138" s="17" t="s">
        <v>349</v>
      </c>
      <c r="D138" s="69"/>
      <c r="E138" s="69"/>
    </row>
    <row r="139" spans="1:42">
      <c r="A139" s="14"/>
      <c r="B139" s="20"/>
      <c r="C139" s="14"/>
      <c r="D139" s="69"/>
      <c r="E139" s="69"/>
    </row>
    <row r="140" spans="1:42">
      <c r="A140" s="14"/>
      <c r="B140" s="20">
        <v>3</v>
      </c>
      <c r="C140" s="15" t="s">
        <v>344</v>
      </c>
      <c r="D140" s="69">
        <v>150</v>
      </c>
      <c r="E140" s="69">
        <v>150</v>
      </c>
    </row>
    <row r="141" spans="1:42">
      <c r="A141" s="14"/>
      <c r="B141" s="20"/>
      <c r="C141" s="17" t="s">
        <v>350</v>
      </c>
      <c r="D141" s="69"/>
      <c r="E141" s="69"/>
    </row>
    <row r="142" spans="1:42">
      <c r="A142" s="14"/>
      <c r="B142" s="20"/>
      <c r="C142" s="14"/>
      <c r="D142" s="69"/>
      <c r="E142" s="69"/>
    </row>
    <row r="143" spans="1:42">
      <c r="A143" s="14"/>
      <c r="B143" s="20">
        <v>4</v>
      </c>
      <c r="C143" s="15" t="s">
        <v>324</v>
      </c>
      <c r="D143" s="69">
        <v>360</v>
      </c>
      <c r="E143" s="69">
        <v>10</v>
      </c>
    </row>
    <row r="144" spans="1:42">
      <c r="A144" s="14"/>
      <c r="B144" s="20"/>
      <c r="C144" s="17" t="s">
        <v>351</v>
      </c>
      <c r="D144" s="69"/>
      <c r="E144" s="69"/>
    </row>
    <row r="145" spans="1:5">
      <c r="A145" s="14"/>
      <c r="B145" s="20"/>
      <c r="C145" s="14"/>
      <c r="D145" s="69"/>
      <c r="E145" s="69"/>
    </row>
    <row r="146" spans="1:5">
      <c r="A146" s="14"/>
      <c r="B146" s="20">
        <v>5</v>
      </c>
      <c r="C146" s="15" t="s">
        <v>317</v>
      </c>
      <c r="D146" s="69">
        <v>600</v>
      </c>
      <c r="E146" s="69">
        <v>250</v>
      </c>
    </row>
    <row r="147" spans="1:5">
      <c r="A147" s="14"/>
      <c r="B147" s="20"/>
      <c r="C147" s="17" t="s">
        <v>318</v>
      </c>
      <c r="D147" s="69"/>
      <c r="E147" s="69"/>
    </row>
    <row r="148" spans="1:5">
      <c r="A148" s="14"/>
      <c r="B148" s="20"/>
      <c r="C148" s="14"/>
      <c r="D148" s="69"/>
      <c r="E148" s="69"/>
    </row>
    <row r="149" spans="1:5">
      <c r="A149" s="14"/>
      <c r="B149" s="20">
        <v>6</v>
      </c>
      <c r="C149" s="15" t="s">
        <v>345</v>
      </c>
      <c r="D149" s="69">
        <v>400</v>
      </c>
      <c r="E149" s="69">
        <v>210</v>
      </c>
    </row>
    <row r="150" spans="1:5">
      <c r="A150" s="14"/>
      <c r="B150" s="20"/>
      <c r="C150" s="17" t="s">
        <v>352</v>
      </c>
      <c r="D150" s="69"/>
      <c r="E150" s="69"/>
    </row>
    <row r="151" spans="1:5">
      <c r="A151" s="14"/>
      <c r="B151" s="20"/>
      <c r="C151" s="14"/>
      <c r="D151" s="69"/>
      <c r="E151" s="69"/>
    </row>
    <row r="152" spans="1:5">
      <c r="A152" s="14"/>
      <c r="B152" s="20">
        <v>7</v>
      </c>
      <c r="C152" s="15" t="s">
        <v>346</v>
      </c>
      <c r="D152" s="69">
        <v>160</v>
      </c>
      <c r="E152" s="69">
        <v>100</v>
      </c>
    </row>
    <row r="153" spans="1:5">
      <c r="A153" s="14"/>
      <c r="B153" s="20"/>
      <c r="C153" s="17" t="s">
        <v>353</v>
      </c>
      <c r="D153" s="69"/>
      <c r="E153" s="69"/>
    </row>
    <row r="154" spans="1:5">
      <c r="A154" s="14"/>
      <c r="B154" s="20"/>
      <c r="C154" s="14"/>
      <c r="D154" s="69"/>
      <c r="E154" s="69"/>
    </row>
    <row r="155" spans="1:5">
      <c r="A155" s="14"/>
      <c r="B155" s="20">
        <v>8</v>
      </c>
      <c r="C155" s="15" t="s">
        <v>325</v>
      </c>
      <c r="D155" s="69">
        <v>1200</v>
      </c>
      <c r="E155" s="69">
        <v>1200</v>
      </c>
    </row>
    <row r="156" spans="1:5">
      <c r="A156" s="14"/>
      <c r="B156" s="20"/>
      <c r="C156" s="17" t="s">
        <v>330</v>
      </c>
      <c r="D156" s="69"/>
      <c r="E156" s="69"/>
    </row>
    <row r="157" spans="1:5">
      <c r="A157" s="14"/>
      <c r="B157" s="20"/>
      <c r="C157" s="14"/>
      <c r="D157" s="69"/>
      <c r="E157" s="69"/>
    </row>
    <row r="158" spans="1:5">
      <c r="A158" s="14"/>
      <c r="B158" s="20">
        <v>9</v>
      </c>
      <c r="C158" s="15" t="s">
        <v>347</v>
      </c>
      <c r="D158" s="69">
        <v>960</v>
      </c>
      <c r="E158" s="69">
        <v>960</v>
      </c>
    </row>
    <row r="159" spans="1:5">
      <c r="A159" s="14"/>
      <c r="B159" s="20"/>
      <c r="C159" s="17" t="s">
        <v>354</v>
      </c>
      <c r="D159" s="69"/>
      <c r="E159" s="69"/>
    </row>
    <row r="160" spans="1:5">
      <c r="A160" s="14"/>
      <c r="B160" s="20"/>
      <c r="C160" s="17" t="s">
        <v>355</v>
      </c>
      <c r="D160" s="69"/>
      <c r="E160" s="69"/>
    </row>
    <row r="161" spans="1:42">
      <c r="A161" s="14"/>
      <c r="B161" s="20"/>
      <c r="C161" s="17" t="s">
        <v>356</v>
      </c>
      <c r="D161" s="69"/>
      <c r="E161" s="69"/>
    </row>
    <row r="162" spans="1:42">
      <c r="A162" s="14"/>
      <c r="B162" s="20"/>
      <c r="C162" s="17"/>
      <c r="D162" s="69"/>
      <c r="E162" s="69"/>
    </row>
    <row r="163" spans="1:42">
      <c r="A163" s="14"/>
      <c r="B163" s="20" t="s">
        <v>1</v>
      </c>
      <c r="C163" s="14"/>
      <c r="D163" s="69">
        <f>SUM(D134,D137,D140,D143,D146,D149,D152,D155,D158)</f>
        <v>5730</v>
      </c>
      <c r="E163" s="69">
        <f>SUM(E134,E137,E140,E143,E146,E149,E152,E155,E158)</f>
        <v>4680</v>
      </c>
    </row>
    <row r="164" spans="1:42" s="1" customFormat="1">
      <c r="A164" s="19"/>
      <c r="B164" s="23"/>
      <c r="C164" s="19"/>
      <c r="D164" s="23"/>
      <c r="E164" s="2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1:42">
      <c r="A165" s="13" t="s">
        <v>358</v>
      </c>
      <c r="B165" s="20">
        <v>1</v>
      </c>
      <c r="C165" s="15" t="s">
        <v>444</v>
      </c>
      <c r="D165" s="69">
        <v>234</v>
      </c>
      <c r="E165" s="69">
        <v>234</v>
      </c>
    </row>
    <row r="166" spans="1:42">
      <c r="A166" s="14"/>
      <c r="B166" s="20"/>
      <c r="C166" s="17" t="s">
        <v>445</v>
      </c>
      <c r="D166" s="20"/>
      <c r="E166" s="20"/>
    </row>
    <row r="167" spans="1:42">
      <c r="A167" s="14"/>
      <c r="B167" s="20"/>
      <c r="C167" s="17" t="s">
        <v>447</v>
      </c>
      <c r="D167" s="20"/>
      <c r="E167" s="20"/>
    </row>
    <row r="168" spans="1:42">
      <c r="A168" s="14"/>
      <c r="B168" s="20"/>
      <c r="C168" s="17" t="s">
        <v>446</v>
      </c>
      <c r="D168" s="20"/>
      <c r="E168" s="20"/>
    </row>
    <row r="169" spans="1:42">
      <c r="A169" s="14"/>
      <c r="B169" s="20"/>
      <c r="C169" s="14"/>
      <c r="D169" s="20"/>
      <c r="E169" s="20"/>
    </row>
    <row r="170" spans="1:42">
      <c r="A170" s="14"/>
      <c r="B170" s="20">
        <v>2</v>
      </c>
      <c r="C170" s="15" t="s">
        <v>448</v>
      </c>
      <c r="D170" s="69">
        <v>244</v>
      </c>
      <c r="E170" s="69">
        <v>244</v>
      </c>
    </row>
    <row r="171" spans="1:42">
      <c r="A171" s="14"/>
      <c r="B171" s="20"/>
      <c r="C171" s="17" t="s">
        <v>449</v>
      </c>
      <c r="D171" s="20"/>
      <c r="E171" s="20"/>
    </row>
    <row r="172" spans="1:42">
      <c r="A172" s="14"/>
      <c r="B172" s="20"/>
      <c r="C172" s="17" t="s">
        <v>450</v>
      </c>
      <c r="D172" s="20"/>
      <c r="E172" s="20"/>
    </row>
    <row r="173" spans="1:42">
      <c r="A173" s="14"/>
      <c r="B173" s="20"/>
      <c r="C173" s="17" t="s">
        <v>451</v>
      </c>
      <c r="D173" s="20"/>
      <c r="E173" s="20"/>
    </row>
    <row r="174" spans="1:42">
      <c r="A174" s="14"/>
      <c r="B174" s="20"/>
      <c r="C174" s="14"/>
      <c r="D174" s="20"/>
      <c r="E174" s="20"/>
    </row>
    <row r="175" spans="1:42">
      <c r="A175" s="14"/>
      <c r="B175" s="20">
        <v>3</v>
      </c>
      <c r="C175" s="15" t="s">
        <v>452</v>
      </c>
      <c r="D175" s="69">
        <v>304</v>
      </c>
      <c r="E175" s="69">
        <v>304</v>
      </c>
    </row>
    <row r="176" spans="1:42">
      <c r="A176" s="14"/>
      <c r="B176" s="20"/>
      <c r="C176" s="17" t="s">
        <v>445</v>
      </c>
      <c r="D176" s="20"/>
      <c r="E176" s="20"/>
    </row>
    <row r="177" spans="1:5">
      <c r="A177" s="14"/>
      <c r="B177" s="20"/>
      <c r="C177" s="17" t="s">
        <v>446</v>
      </c>
      <c r="D177" s="20"/>
      <c r="E177" s="20"/>
    </row>
    <row r="178" spans="1:5">
      <c r="A178" s="14"/>
      <c r="B178" s="20"/>
      <c r="C178" s="17" t="s">
        <v>453</v>
      </c>
      <c r="D178" s="20"/>
      <c r="E178" s="20"/>
    </row>
    <row r="179" spans="1:5">
      <c r="A179" s="14"/>
      <c r="B179" s="20"/>
      <c r="C179" s="14"/>
      <c r="D179" s="20"/>
      <c r="E179" s="20"/>
    </row>
    <row r="180" spans="1:5">
      <c r="A180" s="14"/>
      <c r="B180" s="20">
        <v>4</v>
      </c>
      <c r="C180" s="76" t="s">
        <v>454</v>
      </c>
      <c r="D180" s="69">
        <v>114</v>
      </c>
      <c r="E180" s="69">
        <v>114</v>
      </c>
    </row>
    <row r="181" spans="1:5">
      <c r="A181" s="14"/>
      <c r="B181" s="20"/>
      <c r="C181" s="17" t="s">
        <v>445</v>
      </c>
      <c r="D181" s="20"/>
      <c r="E181" s="20"/>
    </row>
    <row r="182" spans="1:5">
      <c r="A182" s="14"/>
      <c r="B182" s="20"/>
      <c r="C182" s="14"/>
      <c r="D182" s="20"/>
      <c r="E182" s="20"/>
    </row>
    <row r="183" spans="1:5">
      <c r="A183" s="14"/>
      <c r="B183" s="20">
        <v>5</v>
      </c>
      <c r="C183" s="15" t="s">
        <v>455</v>
      </c>
      <c r="D183" s="20"/>
      <c r="E183" s="20"/>
    </row>
    <row r="184" spans="1:5">
      <c r="A184" s="14"/>
      <c r="B184" s="20"/>
      <c r="C184" s="17" t="s">
        <v>456</v>
      </c>
      <c r="D184" s="69">
        <v>76</v>
      </c>
      <c r="E184" s="69">
        <v>76</v>
      </c>
    </row>
    <row r="185" spans="1:5">
      <c r="A185" s="14"/>
      <c r="B185" s="20"/>
      <c r="C185" s="14"/>
      <c r="D185" s="20"/>
      <c r="E185" s="20"/>
    </row>
    <row r="186" spans="1:5">
      <c r="A186" s="14"/>
      <c r="B186" s="20">
        <v>6</v>
      </c>
      <c r="C186" s="15" t="s">
        <v>457</v>
      </c>
      <c r="D186" s="20"/>
      <c r="E186" s="20"/>
    </row>
    <row r="187" spans="1:5">
      <c r="A187" s="14"/>
      <c r="B187" s="20"/>
      <c r="C187" s="17" t="s">
        <v>456</v>
      </c>
      <c r="D187" s="69">
        <v>136</v>
      </c>
      <c r="E187" s="69">
        <v>136</v>
      </c>
    </row>
    <row r="188" spans="1:5">
      <c r="A188" s="14"/>
      <c r="B188" s="20"/>
      <c r="C188" s="17" t="s">
        <v>458</v>
      </c>
      <c r="D188" s="20"/>
      <c r="E188" s="20"/>
    </row>
    <row r="189" spans="1:5" s="3" customFormat="1">
      <c r="A189" s="10"/>
      <c r="B189" s="41"/>
      <c r="C189" s="10"/>
      <c r="D189" s="41"/>
      <c r="E189" s="41"/>
    </row>
    <row r="190" spans="1:5">
      <c r="A190" s="14"/>
      <c r="B190" s="20">
        <v>7</v>
      </c>
      <c r="C190" s="42" t="s">
        <v>459</v>
      </c>
      <c r="D190" s="69">
        <v>114</v>
      </c>
      <c r="E190" s="69">
        <v>114</v>
      </c>
    </row>
    <row r="191" spans="1:5">
      <c r="A191" s="14"/>
      <c r="B191" s="20"/>
      <c r="C191" s="44" t="s">
        <v>449</v>
      </c>
      <c r="D191" s="20"/>
      <c r="E191" s="20"/>
    </row>
    <row r="192" spans="1:5">
      <c r="A192" s="14"/>
      <c r="B192" s="20"/>
      <c r="C192" s="14"/>
      <c r="D192" s="20"/>
      <c r="E192" s="20"/>
    </row>
    <row r="193" spans="1:5">
      <c r="A193" s="14"/>
      <c r="B193" s="20">
        <v>8</v>
      </c>
      <c r="C193" s="15" t="s">
        <v>460</v>
      </c>
      <c r="D193" s="69">
        <v>194</v>
      </c>
      <c r="E193" s="69">
        <v>194</v>
      </c>
    </row>
    <row r="194" spans="1:5">
      <c r="A194" s="14"/>
      <c r="B194" s="20"/>
      <c r="C194" s="17" t="s">
        <v>445</v>
      </c>
      <c r="D194" s="20"/>
      <c r="E194" s="20"/>
    </row>
    <row r="195" spans="1:5">
      <c r="A195" s="14"/>
      <c r="B195" s="20"/>
      <c r="C195" s="17" t="s">
        <v>447</v>
      </c>
      <c r="D195" s="20"/>
      <c r="E195" s="20"/>
    </row>
    <row r="196" spans="1:5">
      <c r="A196" s="14"/>
      <c r="B196" s="20"/>
      <c r="C196" s="14"/>
      <c r="D196" s="20"/>
      <c r="E196" s="20"/>
    </row>
    <row r="197" spans="1:5">
      <c r="A197" s="14"/>
      <c r="B197" s="20">
        <v>9</v>
      </c>
      <c r="C197" s="15" t="s">
        <v>461</v>
      </c>
      <c r="D197" s="69">
        <v>114</v>
      </c>
      <c r="E197" s="69">
        <v>114</v>
      </c>
    </row>
    <row r="198" spans="1:5">
      <c r="A198" s="14"/>
      <c r="B198" s="20"/>
      <c r="C198" s="17" t="s">
        <v>445</v>
      </c>
      <c r="D198" s="20"/>
      <c r="E198" s="20"/>
    </row>
    <row r="199" spans="1:5">
      <c r="A199" s="14"/>
      <c r="B199" s="20"/>
      <c r="C199" s="14"/>
      <c r="D199" s="20"/>
      <c r="E199" s="20"/>
    </row>
    <row r="200" spans="1:5">
      <c r="A200" s="14"/>
      <c r="B200" s="20">
        <v>10</v>
      </c>
      <c r="C200" s="15" t="s">
        <v>462</v>
      </c>
      <c r="D200" s="69">
        <v>414</v>
      </c>
      <c r="E200" s="69">
        <v>414</v>
      </c>
    </row>
    <row r="201" spans="1:5">
      <c r="A201" s="14"/>
      <c r="B201" s="20"/>
      <c r="C201" s="17" t="s">
        <v>449</v>
      </c>
      <c r="D201" s="20"/>
      <c r="E201" s="20"/>
    </row>
    <row r="202" spans="1:5">
      <c r="A202" s="14"/>
      <c r="B202" s="20"/>
      <c r="C202" s="17" t="s">
        <v>446</v>
      </c>
      <c r="D202" s="20"/>
      <c r="E202" s="20"/>
    </row>
    <row r="203" spans="1:5">
      <c r="A203" s="14"/>
      <c r="B203" s="20"/>
      <c r="C203" s="17" t="s">
        <v>453</v>
      </c>
      <c r="D203" s="20"/>
      <c r="E203" s="20"/>
    </row>
    <row r="204" spans="1:5">
      <c r="A204" s="14"/>
      <c r="B204" s="20"/>
      <c r="C204" s="17" t="s">
        <v>463</v>
      </c>
      <c r="D204" s="20"/>
      <c r="E204" s="20"/>
    </row>
    <row r="205" spans="1:5">
      <c r="A205" s="14"/>
      <c r="B205" s="20"/>
      <c r="C205" s="17" t="s">
        <v>464</v>
      </c>
      <c r="D205" s="20"/>
      <c r="E205" s="20"/>
    </row>
    <row r="206" spans="1:5">
      <c r="A206" s="14"/>
      <c r="B206" s="20"/>
      <c r="C206" s="14"/>
      <c r="D206" s="20"/>
      <c r="E206" s="20"/>
    </row>
    <row r="207" spans="1:5">
      <c r="A207" s="14"/>
      <c r="B207" s="20">
        <v>11</v>
      </c>
      <c r="C207" s="15" t="s">
        <v>465</v>
      </c>
      <c r="D207" s="69">
        <v>114</v>
      </c>
      <c r="E207" s="69">
        <v>114</v>
      </c>
    </row>
    <row r="208" spans="1:5">
      <c r="A208" s="14"/>
      <c r="B208" s="20"/>
      <c r="C208" s="17" t="s">
        <v>449</v>
      </c>
      <c r="D208" s="20"/>
      <c r="E208" s="20"/>
    </row>
    <row r="209" spans="1:42">
      <c r="A209" s="14"/>
      <c r="B209" s="20"/>
      <c r="C209" s="14"/>
      <c r="D209" s="20"/>
      <c r="E209" s="20"/>
    </row>
    <row r="210" spans="1:42">
      <c r="A210" s="14"/>
      <c r="B210" s="20">
        <v>12</v>
      </c>
      <c r="C210" s="15" t="s">
        <v>466</v>
      </c>
      <c r="D210" s="69">
        <v>474</v>
      </c>
      <c r="E210" s="69">
        <v>474</v>
      </c>
    </row>
    <row r="211" spans="1:42">
      <c r="A211" s="14"/>
      <c r="B211" s="20"/>
      <c r="C211" s="17" t="s">
        <v>449</v>
      </c>
      <c r="D211" s="20"/>
      <c r="E211" s="20"/>
    </row>
    <row r="212" spans="1:42">
      <c r="A212" s="14"/>
      <c r="B212" s="20"/>
      <c r="C212" s="17" t="s">
        <v>446</v>
      </c>
      <c r="D212" s="20"/>
      <c r="E212" s="20"/>
    </row>
    <row r="213" spans="1:42">
      <c r="A213" s="14"/>
      <c r="B213" s="20"/>
      <c r="C213" s="17" t="s">
        <v>467</v>
      </c>
      <c r="D213" s="20"/>
      <c r="E213" s="20"/>
    </row>
    <row r="214" spans="1:42">
      <c r="A214" s="14"/>
      <c r="B214" s="20"/>
      <c r="C214" s="17" t="s">
        <v>468</v>
      </c>
      <c r="D214" s="20"/>
      <c r="E214" s="20"/>
    </row>
    <row r="215" spans="1:42">
      <c r="A215" s="14"/>
      <c r="B215" s="20"/>
      <c r="C215" s="14"/>
      <c r="D215" s="20"/>
      <c r="E215" s="20"/>
    </row>
    <row r="216" spans="1:42">
      <c r="A216" s="14"/>
      <c r="B216" s="20" t="s">
        <v>1</v>
      </c>
      <c r="C216" s="14"/>
      <c r="D216" s="69">
        <f>SUM(D165,D170,D175,D180,D184,D187,D190,D193,D197,D200,D207,D210)</f>
        <v>2532</v>
      </c>
      <c r="E216" s="69">
        <f>SUM(E165,E170,E175,E180,E184,E187,E190,E193,E197,E200,E207,E210)</f>
        <v>2532</v>
      </c>
    </row>
    <row r="217" spans="1:42" s="1" customFormat="1">
      <c r="A217" s="19"/>
      <c r="B217" s="23"/>
      <c r="C217" s="19"/>
      <c r="D217" s="23"/>
      <c r="E217" s="2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1:42">
      <c r="A218" s="13" t="s">
        <v>363</v>
      </c>
      <c r="B218" s="20">
        <v>1</v>
      </c>
      <c r="C218" s="15" t="s">
        <v>359</v>
      </c>
      <c r="D218" s="69">
        <v>5000</v>
      </c>
      <c r="E218" s="69">
        <v>0</v>
      </c>
    </row>
    <row r="219" spans="1:42">
      <c r="A219" s="14"/>
      <c r="B219" s="20"/>
      <c r="C219" s="17" t="s">
        <v>364</v>
      </c>
      <c r="D219" s="69"/>
      <c r="E219" s="69"/>
    </row>
    <row r="220" spans="1:42">
      <c r="A220" s="14"/>
      <c r="B220" s="20"/>
      <c r="C220" s="14"/>
      <c r="D220" s="69"/>
      <c r="E220" s="69"/>
    </row>
    <row r="221" spans="1:42">
      <c r="A221" s="14"/>
      <c r="B221" s="20">
        <v>2</v>
      </c>
      <c r="C221" s="15" t="s">
        <v>360</v>
      </c>
      <c r="D221" s="69">
        <v>800</v>
      </c>
      <c r="E221" s="69">
        <v>800</v>
      </c>
    </row>
    <row r="222" spans="1:42">
      <c r="A222" s="14"/>
      <c r="B222" s="20"/>
      <c r="C222" s="17" t="s">
        <v>365</v>
      </c>
      <c r="D222" s="69"/>
      <c r="E222" s="69"/>
    </row>
    <row r="223" spans="1:42">
      <c r="A223" s="14"/>
      <c r="B223" s="20"/>
      <c r="C223" s="14"/>
      <c r="D223" s="69"/>
      <c r="E223" s="69"/>
    </row>
    <row r="224" spans="1:42">
      <c r="A224" s="14"/>
      <c r="B224" s="20">
        <v>3</v>
      </c>
      <c r="C224" s="15" t="s">
        <v>148</v>
      </c>
      <c r="D224" s="69">
        <v>50</v>
      </c>
      <c r="E224" s="69">
        <v>50</v>
      </c>
    </row>
    <row r="225" spans="1:42">
      <c r="A225" s="14"/>
      <c r="B225" s="20"/>
      <c r="C225" s="17" t="s">
        <v>366</v>
      </c>
      <c r="D225" s="69"/>
      <c r="E225" s="69"/>
    </row>
    <row r="226" spans="1:42">
      <c r="A226" s="14"/>
      <c r="B226" s="20"/>
      <c r="C226" s="14"/>
      <c r="D226" s="69"/>
      <c r="E226" s="69"/>
    </row>
    <row r="227" spans="1:42">
      <c r="A227" s="14"/>
      <c r="B227" s="20">
        <v>4</v>
      </c>
      <c r="C227" s="15" t="s">
        <v>361</v>
      </c>
      <c r="D227" s="69">
        <v>10</v>
      </c>
      <c r="E227" s="69">
        <v>10</v>
      </c>
    </row>
    <row r="228" spans="1:42">
      <c r="A228" s="14"/>
      <c r="B228" s="20"/>
      <c r="C228" s="17" t="s">
        <v>367</v>
      </c>
      <c r="D228" s="69"/>
      <c r="E228" s="69"/>
    </row>
    <row r="229" spans="1:42">
      <c r="A229" s="14"/>
      <c r="B229" s="20"/>
      <c r="C229" s="14"/>
      <c r="D229" s="69"/>
      <c r="E229" s="69"/>
    </row>
    <row r="230" spans="1:42">
      <c r="A230" s="14"/>
      <c r="B230" s="20">
        <v>5</v>
      </c>
      <c r="C230" s="15" t="s">
        <v>362</v>
      </c>
      <c r="D230" s="69">
        <v>500</v>
      </c>
      <c r="E230" s="69">
        <v>500</v>
      </c>
    </row>
    <row r="231" spans="1:42">
      <c r="A231" s="14"/>
      <c r="B231" s="20"/>
      <c r="C231" s="17" t="s">
        <v>368</v>
      </c>
      <c r="D231" s="69"/>
      <c r="E231" s="69"/>
    </row>
    <row r="232" spans="1:42">
      <c r="A232" s="14"/>
      <c r="B232" s="20"/>
      <c r="C232" s="14"/>
      <c r="D232" s="69"/>
      <c r="E232" s="69"/>
    </row>
    <row r="233" spans="1:42">
      <c r="A233" s="14"/>
      <c r="B233" s="20">
        <v>6</v>
      </c>
      <c r="C233" s="15" t="s">
        <v>283</v>
      </c>
      <c r="D233" s="69">
        <v>450</v>
      </c>
      <c r="E233" s="69">
        <v>450</v>
      </c>
    </row>
    <row r="234" spans="1:42">
      <c r="A234" s="14"/>
      <c r="B234" s="20"/>
      <c r="C234" s="17" t="s">
        <v>369</v>
      </c>
      <c r="D234" s="20"/>
      <c r="E234" s="20"/>
    </row>
    <row r="235" spans="1:42">
      <c r="A235" s="14"/>
      <c r="B235" s="20"/>
      <c r="C235" s="14"/>
      <c r="D235" s="20"/>
      <c r="E235" s="20"/>
    </row>
    <row r="236" spans="1:42">
      <c r="A236" s="14"/>
      <c r="B236" s="20" t="s">
        <v>1</v>
      </c>
      <c r="C236" s="14"/>
      <c r="D236" s="69">
        <f>SUM(D218,D221,D224,D227,D230,D233)</f>
        <v>6810</v>
      </c>
      <c r="E236" s="69">
        <f>SUM(E218,E221,E224,E227,E230,E233)</f>
        <v>1810</v>
      </c>
    </row>
    <row r="237" spans="1:42" s="1" customFormat="1">
      <c r="A237" s="19"/>
      <c r="B237" s="23"/>
      <c r="C237" s="19"/>
      <c r="D237" s="23"/>
      <c r="E237" s="2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</row>
    <row r="238" spans="1:42">
      <c r="A238" s="13" t="s">
        <v>370</v>
      </c>
      <c r="B238" s="20">
        <v>1</v>
      </c>
      <c r="C238" s="15" t="s">
        <v>371</v>
      </c>
      <c r="D238" s="69">
        <v>7500</v>
      </c>
      <c r="E238" s="69">
        <v>7500</v>
      </c>
    </row>
    <row r="239" spans="1:42">
      <c r="A239" s="14"/>
      <c r="B239" s="20"/>
      <c r="C239" s="17" t="s">
        <v>374</v>
      </c>
      <c r="D239" s="69"/>
      <c r="E239" s="69"/>
    </row>
    <row r="240" spans="1:42">
      <c r="A240" s="14"/>
      <c r="B240" s="20"/>
      <c r="C240" s="17" t="s">
        <v>375</v>
      </c>
      <c r="D240" s="69"/>
      <c r="E240" s="69"/>
    </row>
    <row r="241" spans="1:42">
      <c r="A241" s="14"/>
      <c r="B241" s="20"/>
      <c r="C241" s="17"/>
      <c r="D241" s="69"/>
      <c r="E241" s="69"/>
    </row>
    <row r="242" spans="1:42">
      <c r="A242" s="14"/>
      <c r="B242" s="20">
        <v>2</v>
      </c>
      <c r="C242" s="15" t="s">
        <v>98</v>
      </c>
      <c r="D242" s="69">
        <v>3000</v>
      </c>
      <c r="E242" s="69">
        <v>3000</v>
      </c>
    </row>
    <row r="243" spans="1:42">
      <c r="A243" s="14"/>
      <c r="B243" s="20"/>
      <c r="C243" s="17" t="s">
        <v>376</v>
      </c>
      <c r="D243" s="69"/>
      <c r="E243" s="69"/>
    </row>
    <row r="244" spans="1:42">
      <c r="A244" s="14"/>
      <c r="B244" s="20"/>
      <c r="C244" s="14"/>
      <c r="D244" s="69"/>
      <c r="E244" s="69"/>
    </row>
    <row r="245" spans="1:42">
      <c r="A245" s="14"/>
      <c r="B245" s="20">
        <v>3</v>
      </c>
      <c r="C245" s="15" t="s">
        <v>372</v>
      </c>
      <c r="D245" s="69">
        <v>350</v>
      </c>
      <c r="E245" s="69">
        <v>350</v>
      </c>
    </row>
    <row r="246" spans="1:42">
      <c r="A246" s="14"/>
      <c r="B246" s="20"/>
      <c r="C246" s="17" t="s">
        <v>377</v>
      </c>
      <c r="D246" s="69"/>
      <c r="E246" s="69"/>
    </row>
    <row r="247" spans="1:42">
      <c r="A247" s="14"/>
      <c r="B247" s="20"/>
      <c r="C247" s="14"/>
      <c r="D247" s="69"/>
      <c r="E247" s="69"/>
    </row>
    <row r="248" spans="1:42">
      <c r="A248" s="14"/>
      <c r="B248" s="20">
        <v>4</v>
      </c>
      <c r="C248" s="15" t="s">
        <v>373</v>
      </c>
      <c r="D248" s="69">
        <v>100</v>
      </c>
      <c r="E248" s="69">
        <v>100</v>
      </c>
    </row>
    <row r="249" spans="1:42">
      <c r="A249" s="14"/>
      <c r="B249" s="20"/>
      <c r="C249" s="17" t="s">
        <v>378</v>
      </c>
      <c r="D249" s="20"/>
      <c r="E249" s="20"/>
    </row>
    <row r="250" spans="1:42">
      <c r="A250" s="14"/>
      <c r="B250" s="20"/>
      <c r="C250" s="14"/>
      <c r="D250" s="20"/>
      <c r="E250" s="20"/>
    </row>
    <row r="251" spans="1:42">
      <c r="A251" s="14"/>
      <c r="B251" s="20" t="s">
        <v>1</v>
      </c>
      <c r="C251" s="14"/>
      <c r="D251" s="69">
        <f>SUM(D238,D242,D245,D248)</f>
        <v>10950</v>
      </c>
      <c r="E251" s="69">
        <f>SUM(E238,E242,E245,E248)</f>
        <v>10950</v>
      </c>
    </row>
    <row r="252" spans="1:42" s="1" customFormat="1">
      <c r="A252" s="80"/>
      <c r="B252" s="81"/>
      <c r="C252" s="80"/>
      <c r="D252" s="82"/>
      <c r="E252" s="82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</row>
    <row r="253" spans="1:42">
      <c r="A253" s="88" t="s">
        <v>476</v>
      </c>
      <c r="B253" s="89">
        <v>1</v>
      </c>
      <c r="C253" s="90" t="s">
        <v>475</v>
      </c>
      <c r="D253" s="91">
        <v>100</v>
      </c>
      <c r="E253" s="91">
        <v>100</v>
      </c>
    </row>
    <row r="254" spans="1:42">
      <c r="A254" s="89"/>
      <c r="B254" s="89">
        <v>2</v>
      </c>
      <c r="C254" s="90" t="s">
        <v>495</v>
      </c>
      <c r="D254" s="91">
        <v>100</v>
      </c>
      <c r="E254" s="91">
        <v>100</v>
      </c>
    </row>
    <row r="255" spans="1:42">
      <c r="A255" s="89"/>
      <c r="B255" s="89">
        <v>3</v>
      </c>
      <c r="C255" s="90" t="s">
        <v>497</v>
      </c>
      <c r="D255" s="91">
        <v>100</v>
      </c>
      <c r="E255" s="91">
        <v>0</v>
      </c>
    </row>
    <row r="256" spans="1:42">
      <c r="A256" s="89"/>
      <c r="B256" s="89">
        <v>4</v>
      </c>
      <c r="C256" s="90" t="s">
        <v>496</v>
      </c>
      <c r="D256" s="91">
        <v>10</v>
      </c>
      <c r="E256" s="91">
        <v>10</v>
      </c>
    </row>
    <row r="257" spans="1:42">
      <c r="A257" s="89"/>
      <c r="B257" s="89">
        <v>5</v>
      </c>
      <c r="C257" s="90" t="s">
        <v>298</v>
      </c>
      <c r="D257" s="91">
        <v>100</v>
      </c>
      <c r="E257" s="91">
        <v>100</v>
      </c>
    </row>
    <row r="258" spans="1:42">
      <c r="A258" s="89"/>
      <c r="B258" s="89">
        <v>6</v>
      </c>
      <c r="C258" s="90" t="s">
        <v>477</v>
      </c>
      <c r="D258" s="91">
        <v>1304</v>
      </c>
      <c r="E258" s="91">
        <v>652</v>
      </c>
    </row>
    <row r="259" spans="1:42">
      <c r="A259" s="89"/>
      <c r="B259" s="89">
        <v>7</v>
      </c>
      <c r="C259" s="90" t="s">
        <v>478</v>
      </c>
      <c r="D259" s="91">
        <v>238</v>
      </c>
      <c r="E259" s="91">
        <v>119</v>
      </c>
    </row>
    <row r="260" spans="1:42">
      <c r="A260" s="89"/>
      <c r="B260" s="89">
        <v>8</v>
      </c>
      <c r="C260" s="90" t="s">
        <v>479</v>
      </c>
      <c r="D260" s="91">
        <v>150</v>
      </c>
      <c r="E260" s="91">
        <v>0</v>
      </c>
    </row>
    <row r="261" spans="1:42">
      <c r="A261" s="89"/>
      <c r="B261" s="89"/>
      <c r="C261" s="90"/>
      <c r="D261" s="91"/>
      <c r="E261" s="89"/>
    </row>
    <row r="262" spans="1:42">
      <c r="A262" s="89"/>
      <c r="B262" s="89" t="s">
        <v>1</v>
      </c>
      <c r="C262" s="90"/>
      <c r="D262" s="91">
        <f>SUM(D253:D260)</f>
        <v>2102</v>
      </c>
      <c r="E262" s="91">
        <f>SUM(E253:E260)</f>
        <v>1081</v>
      </c>
    </row>
    <row r="263" spans="1:42">
      <c r="A263" s="86"/>
      <c r="B263" s="87"/>
      <c r="C263" s="86"/>
      <c r="D263" s="87"/>
      <c r="E263" s="87"/>
    </row>
    <row r="264" spans="1:42">
      <c r="A264" s="13" t="s">
        <v>379</v>
      </c>
      <c r="B264" s="20">
        <v>1</v>
      </c>
      <c r="C264" s="15" t="s">
        <v>380</v>
      </c>
      <c r="D264" s="69">
        <v>1000</v>
      </c>
      <c r="E264" s="69">
        <v>1000</v>
      </c>
    </row>
    <row r="265" spans="1:42">
      <c r="A265" s="14"/>
      <c r="B265" s="20"/>
      <c r="C265" s="17" t="s">
        <v>383</v>
      </c>
      <c r="D265" s="69"/>
      <c r="E265" s="69"/>
    </row>
    <row r="266" spans="1:42" s="1" customFormat="1">
      <c r="A266" s="14"/>
      <c r="B266" s="20"/>
      <c r="C266" s="14"/>
      <c r="D266" s="69"/>
      <c r="E266" s="69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</row>
    <row r="267" spans="1:42">
      <c r="A267" s="14"/>
      <c r="B267" s="20">
        <v>2</v>
      </c>
      <c r="C267" s="15" t="s">
        <v>381</v>
      </c>
      <c r="D267" s="69">
        <v>200</v>
      </c>
      <c r="E267" s="69">
        <v>200</v>
      </c>
    </row>
    <row r="268" spans="1:42">
      <c r="A268" s="14"/>
      <c r="B268" s="20"/>
      <c r="C268" s="17" t="s">
        <v>384</v>
      </c>
      <c r="D268" s="69"/>
      <c r="E268" s="69"/>
    </row>
    <row r="269" spans="1:42">
      <c r="A269" s="14"/>
      <c r="B269" s="20"/>
      <c r="C269" s="14"/>
      <c r="D269" s="69"/>
      <c r="E269" s="69"/>
    </row>
    <row r="270" spans="1:42">
      <c r="A270" s="14"/>
      <c r="B270" s="20">
        <v>3</v>
      </c>
      <c r="C270" s="15" t="s">
        <v>382</v>
      </c>
      <c r="D270" s="69">
        <v>400</v>
      </c>
      <c r="E270" s="69">
        <v>400</v>
      </c>
    </row>
    <row r="271" spans="1:42">
      <c r="A271" s="14"/>
      <c r="B271" s="20"/>
      <c r="C271" s="17" t="s">
        <v>385</v>
      </c>
      <c r="D271" s="20"/>
      <c r="E271" s="20"/>
    </row>
    <row r="272" spans="1:42" s="1" customFormat="1">
      <c r="A272" s="14"/>
      <c r="B272" s="20"/>
      <c r="C272" s="14"/>
      <c r="D272" s="20"/>
      <c r="E272" s="20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</row>
    <row r="273" spans="1:5">
      <c r="A273" s="14"/>
      <c r="B273" s="20" t="s">
        <v>1</v>
      </c>
      <c r="C273" s="14"/>
      <c r="D273" s="69">
        <f>SUM(D264,D267,D270)</f>
        <v>1600</v>
      </c>
      <c r="E273" s="69">
        <f>SUM(E264,E267,E270)</f>
        <v>1600</v>
      </c>
    </row>
    <row r="274" spans="1:5">
      <c r="A274" s="19"/>
      <c r="B274" s="23"/>
      <c r="C274" s="19"/>
      <c r="D274" s="23"/>
      <c r="E274" s="23"/>
    </row>
    <row r="275" spans="1:5">
      <c r="A275" s="13" t="s">
        <v>499</v>
      </c>
      <c r="B275" s="20">
        <v>1</v>
      </c>
      <c r="C275" s="14" t="s">
        <v>181</v>
      </c>
      <c r="D275" s="69">
        <v>800</v>
      </c>
      <c r="E275" s="69">
        <v>800</v>
      </c>
    </row>
    <row r="276" spans="1:5">
      <c r="A276" s="14" t="s">
        <v>498</v>
      </c>
      <c r="B276" s="20">
        <v>2</v>
      </c>
      <c r="C276" s="14" t="s">
        <v>182</v>
      </c>
      <c r="D276" s="69">
        <v>300</v>
      </c>
      <c r="E276" s="69">
        <v>300</v>
      </c>
    </row>
    <row r="277" spans="1:5">
      <c r="A277" s="14"/>
      <c r="B277" s="20">
        <v>3</v>
      </c>
      <c r="C277" s="14" t="s">
        <v>183</v>
      </c>
      <c r="D277" s="69">
        <v>10</v>
      </c>
      <c r="E277" s="69">
        <v>10</v>
      </c>
    </row>
    <row r="278" spans="1:5">
      <c r="A278" s="14"/>
      <c r="B278" s="20"/>
      <c r="C278" s="14"/>
      <c r="D278" s="20"/>
      <c r="E278" s="20"/>
    </row>
    <row r="279" spans="1:5">
      <c r="A279" s="14"/>
      <c r="B279" s="20" t="s">
        <v>1</v>
      </c>
      <c r="C279" s="14"/>
      <c r="D279" s="69">
        <f>SUM(D275:D277)</f>
        <v>1110</v>
      </c>
      <c r="E279" s="69">
        <v>0</v>
      </c>
    </row>
    <row r="280" spans="1:5">
      <c r="A280" s="19"/>
      <c r="B280" s="23"/>
      <c r="C280" s="19"/>
      <c r="D280" s="23"/>
      <c r="E280" s="23"/>
    </row>
    <row r="281" spans="1:5">
      <c r="A281" s="13" t="s">
        <v>390</v>
      </c>
      <c r="B281" s="20">
        <v>1</v>
      </c>
      <c r="C281" s="15" t="s">
        <v>386</v>
      </c>
      <c r="D281" s="69">
        <v>1500</v>
      </c>
      <c r="E281" s="69">
        <v>1500</v>
      </c>
    </row>
    <row r="282" spans="1:5">
      <c r="A282" s="14"/>
      <c r="B282" s="20"/>
      <c r="C282" s="17" t="s">
        <v>391</v>
      </c>
      <c r="D282" s="69"/>
      <c r="E282" s="69"/>
    </row>
    <row r="283" spans="1:5">
      <c r="A283" s="14"/>
      <c r="B283" s="20"/>
      <c r="C283" s="14"/>
      <c r="D283" s="69"/>
      <c r="E283" s="69"/>
    </row>
    <row r="284" spans="1:5">
      <c r="A284" s="14"/>
      <c r="B284" s="20">
        <v>2</v>
      </c>
      <c r="C284" s="15" t="s">
        <v>387</v>
      </c>
      <c r="D284" s="69">
        <v>550</v>
      </c>
      <c r="E284" s="69">
        <v>550</v>
      </c>
    </row>
    <row r="285" spans="1:5">
      <c r="A285" s="14"/>
      <c r="B285" s="20"/>
      <c r="C285" s="17" t="s">
        <v>392</v>
      </c>
      <c r="D285" s="69"/>
      <c r="E285" s="69"/>
    </row>
    <row r="286" spans="1:5">
      <c r="A286" s="14"/>
      <c r="B286" s="20"/>
      <c r="C286" s="14"/>
      <c r="D286" s="69"/>
      <c r="E286" s="69"/>
    </row>
    <row r="287" spans="1:5">
      <c r="A287" s="14"/>
      <c r="B287" s="20">
        <v>3</v>
      </c>
      <c r="C287" s="15" t="s">
        <v>388</v>
      </c>
      <c r="D287" s="69">
        <v>30</v>
      </c>
      <c r="E287" s="69">
        <v>30</v>
      </c>
    </row>
    <row r="288" spans="1:5">
      <c r="A288" s="14"/>
      <c r="B288" s="20"/>
      <c r="C288" s="17" t="s">
        <v>393</v>
      </c>
      <c r="D288" s="69"/>
      <c r="E288" s="69"/>
    </row>
    <row r="289" spans="1:42" s="1" customFormat="1">
      <c r="A289" s="14"/>
      <c r="B289" s="20"/>
      <c r="C289" s="14"/>
      <c r="D289" s="69"/>
      <c r="E289" s="69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</row>
    <row r="290" spans="1:42">
      <c r="A290" s="14"/>
      <c r="B290" s="20">
        <v>4</v>
      </c>
      <c r="C290" s="15" t="s">
        <v>98</v>
      </c>
      <c r="D290" s="69">
        <v>400</v>
      </c>
      <c r="E290" s="69">
        <v>400</v>
      </c>
    </row>
    <row r="291" spans="1:42">
      <c r="A291" s="14"/>
      <c r="B291" s="20"/>
      <c r="C291" s="17" t="s">
        <v>394</v>
      </c>
      <c r="D291" s="69"/>
      <c r="E291" s="69"/>
    </row>
    <row r="292" spans="1:42">
      <c r="A292" s="14"/>
      <c r="B292" s="20"/>
      <c r="C292" s="14"/>
      <c r="D292" s="69"/>
      <c r="E292" s="69"/>
    </row>
    <row r="293" spans="1:42">
      <c r="A293" s="14"/>
      <c r="B293" s="20">
        <v>5</v>
      </c>
      <c r="C293" s="15" t="s">
        <v>389</v>
      </c>
      <c r="D293" s="69">
        <v>3500</v>
      </c>
      <c r="E293" s="69">
        <v>3500</v>
      </c>
    </row>
    <row r="294" spans="1:42">
      <c r="A294" s="14"/>
      <c r="B294" s="20"/>
      <c r="C294" s="17" t="s">
        <v>395</v>
      </c>
      <c r="D294" s="20"/>
      <c r="E294" s="20"/>
    </row>
    <row r="295" spans="1:42" s="1" customFormat="1">
      <c r="A295" s="14"/>
      <c r="B295" s="20"/>
      <c r="C295" s="14"/>
      <c r="D295" s="20"/>
      <c r="E295" s="20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</row>
    <row r="296" spans="1:42">
      <c r="A296" s="14"/>
      <c r="B296" s="20" t="s">
        <v>1</v>
      </c>
      <c r="C296" s="14"/>
      <c r="D296" s="69">
        <f>SUM(D281,D284,D287,D290,D293)</f>
        <v>5980</v>
      </c>
      <c r="E296" s="69">
        <f>SUM(E281,E284,E287,E290,E293)</f>
        <v>5980</v>
      </c>
    </row>
    <row r="297" spans="1:42">
      <c r="A297" s="19"/>
      <c r="B297" s="23"/>
      <c r="C297" s="19"/>
      <c r="D297" s="23"/>
      <c r="E297" s="23"/>
    </row>
    <row r="298" spans="1:42">
      <c r="A298" s="13" t="s">
        <v>398</v>
      </c>
      <c r="B298" s="20">
        <v>1</v>
      </c>
      <c r="C298" s="14" t="s">
        <v>396</v>
      </c>
      <c r="D298" s="69">
        <v>64</v>
      </c>
      <c r="E298" s="69">
        <v>64</v>
      </c>
    </row>
    <row r="299" spans="1:42">
      <c r="A299" s="14"/>
      <c r="B299" s="20">
        <v>2</v>
      </c>
      <c r="C299" s="14" t="s">
        <v>276</v>
      </c>
      <c r="D299" s="69">
        <v>50</v>
      </c>
      <c r="E299" s="69">
        <v>25</v>
      </c>
    </row>
    <row r="300" spans="1:42">
      <c r="A300" s="14"/>
      <c r="B300" s="20">
        <v>3</v>
      </c>
      <c r="C300" s="14" t="s">
        <v>397</v>
      </c>
      <c r="D300" s="69">
        <v>50</v>
      </c>
      <c r="E300" s="69">
        <v>10</v>
      </c>
    </row>
    <row r="301" spans="1:42">
      <c r="A301" s="14"/>
      <c r="B301" s="20"/>
      <c r="C301" s="14"/>
      <c r="D301" s="20"/>
      <c r="E301" s="20"/>
    </row>
    <row r="302" spans="1:42" s="1" customFormat="1">
      <c r="A302" s="14"/>
      <c r="B302" s="20" t="s">
        <v>1</v>
      </c>
      <c r="C302" s="14"/>
      <c r="D302" s="69">
        <f>SUM(D298:D300)</f>
        <v>164</v>
      </c>
      <c r="E302" s="69">
        <f>SUM(E298:E300)</f>
        <v>99</v>
      </c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</row>
    <row r="303" spans="1:42">
      <c r="A303" s="19"/>
      <c r="B303" s="23"/>
      <c r="C303" s="19"/>
      <c r="D303" s="23"/>
      <c r="E303" s="23"/>
    </row>
    <row r="304" spans="1:42">
      <c r="A304" s="13" t="s">
        <v>402</v>
      </c>
      <c r="B304" s="20">
        <v>1</v>
      </c>
      <c r="C304" s="14" t="s">
        <v>399</v>
      </c>
      <c r="D304" s="69">
        <v>50</v>
      </c>
      <c r="E304" s="69">
        <v>50</v>
      </c>
    </row>
    <row r="305" spans="1:42">
      <c r="A305" s="14"/>
      <c r="B305" s="20">
        <v>2</v>
      </c>
      <c r="C305" s="14" t="s">
        <v>400</v>
      </c>
      <c r="D305" s="69">
        <v>50</v>
      </c>
      <c r="E305" s="69">
        <v>50</v>
      </c>
    </row>
    <row r="306" spans="1:42">
      <c r="A306" s="14"/>
      <c r="B306" s="20">
        <v>3</v>
      </c>
      <c r="C306" s="14" t="s">
        <v>153</v>
      </c>
      <c r="D306" s="69">
        <v>10</v>
      </c>
      <c r="E306" s="69">
        <v>10</v>
      </c>
    </row>
    <row r="307" spans="1:42">
      <c r="A307" s="14"/>
      <c r="B307" s="20">
        <v>4</v>
      </c>
      <c r="C307" s="14" t="s">
        <v>401</v>
      </c>
      <c r="D307" s="69">
        <v>25</v>
      </c>
      <c r="E307" s="69">
        <v>25</v>
      </c>
    </row>
    <row r="308" spans="1:42">
      <c r="A308" s="14"/>
      <c r="B308" s="20"/>
      <c r="C308" s="14"/>
      <c r="D308" s="20"/>
      <c r="E308" s="20"/>
    </row>
    <row r="309" spans="1:42" s="1" customFormat="1">
      <c r="A309" s="14"/>
      <c r="B309" s="20" t="s">
        <v>1</v>
      </c>
      <c r="C309" s="14"/>
      <c r="D309" s="69">
        <f>SUM(D304:D307)</f>
        <v>135</v>
      </c>
      <c r="E309" s="69">
        <f>SUM(E304:E307)</f>
        <v>135</v>
      </c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</row>
    <row r="310" spans="1:42">
      <c r="A310" s="19"/>
      <c r="B310" s="23"/>
      <c r="C310" s="19"/>
      <c r="D310" s="23"/>
      <c r="E310" s="23"/>
    </row>
    <row r="311" spans="1:42">
      <c r="A311" s="13" t="s">
        <v>406</v>
      </c>
      <c r="B311" s="20">
        <v>1</v>
      </c>
      <c r="C311" s="14" t="s">
        <v>403</v>
      </c>
      <c r="D311" s="69">
        <v>1346.6</v>
      </c>
      <c r="E311" s="69">
        <v>1346.6</v>
      </c>
    </row>
    <row r="312" spans="1:42">
      <c r="A312" s="14"/>
      <c r="B312" s="20">
        <v>2</v>
      </c>
      <c r="C312" s="14" t="s">
        <v>404</v>
      </c>
      <c r="D312" s="69">
        <v>1704</v>
      </c>
      <c r="E312" s="69">
        <v>1704</v>
      </c>
    </row>
    <row r="313" spans="1:42">
      <c r="A313" s="14"/>
      <c r="B313" s="20">
        <v>3</v>
      </c>
      <c r="C313" s="14" t="s">
        <v>405</v>
      </c>
      <c r="D313" s="69">
        <v>1240</v>
      </c>
      <c r="E313" s="69">
        <v>1240</v>
      </c>
    </row>
    <row r="314" spans="1:42">
      <c r="A314" s="14"/>
      <c r="B314" s="20">
        <v>4</v>
      </c>
      <c r="C314" s="14" t="s">
        <v>280</v>
      </c>
      <c r="D314" s="69">
        <v>70</v>
      </c>
      <c r="E314" s="69">
        <v>0</v>
      </c>
    </row>
    <row r="315" spans="1:42">
      <c r="A315" s="14"/>
      <c r="B315" s="20"/>
      <c r="C315" s="14"/>
      <c r="D315" s="20"/>
      <c r="E315" s="20"/>
    </row>
    <row r="316" spans="1:42">
      <c r="A316" s="14"/>
      <c r="B316" s="20" t="s">
        <v>1</v>
      </c>
      <c r="C316" s="14"/>
      <c r="D316" s="69">
        <f>SUM(D311:D314)</f>
        <v>4360.6000000000004</v>
      </c>
      <c r="E316" s="69">
        <f>SUM(E311:E314)</f>
        <v>4290.6000000000004</v>
      </c>
    </row>
    <row r="317" spans="1:42">
      <c r="A317" s="19"/>
      <c r="B317" s="23"/>
      <c r="C317" s="19"/>
      <c r="D317" s="23"/>
      <c r="E317" s="23"/>
    </row>
    <row r="318" spans="1:42">
      <c r="A318" s="13" t="s">
        <v>420</v>
      </c>
      <c r="B318" s="20">
        <v>1</v>
      </c>
      <c r="C318" s="15" t="s">
        <v>493</v>
      </c>
      <c r="D318" s="69">
        <v>2000</v>
      </c>
      <c r="E318" s="69">
        <v>2000</v>
      </c>
    </row>
    <row r="319" spans="1:42">
      <c r="A319" s="14"/>
      <c r="B319" s="20"/>
      <c r="C319" s="17" t="s">
        <v>413</v>
      </c>
      <c r="D319" s="69"/>
      <c r="E319" s="69"/>
    </row>
    <row r="320" spans="1:42">
      <c r="A320" s="14"/>
      <c r="B320" s="20"/>
      <c r="C320" s="14"/>
      <c r="D320" s="69"/>
      <c r="E320" s="69"/>
    </row>
    <row r="321" spans="1:42">
      <c r="A321" s="14"/>
      <c r="B321" s="20">
        <v>2</v>
      </c>
      <c r="C321" s="15" t="s">
        <v>407</v>
      </c>
      <c r="D321" s="69">
        <v>2000</v>
      </c>
      <c r="E321" s="69">
        <v>2000</v>
      </c>
    </row>
    <row r="322" spans="1:42">
      <c r="A322" s="14"/>
      <c r="B322" s="20"/>
      <c r="C322" s="17" t="s">
        <v>414</v>
      </c>
      <c r="D322" s="69"/>
      <c r="E322" s="69"/>
    </row>
    <row r="323" spans="1:42">
      <c r="A323" s="14"/>
      <c r="B323" s="20"/>
      <c r="C323" s="14"/>
      <c r="D323" s="69"/>
      <c r="E323" s="69"/>
    </row>
    <row r="324" spans="1:42">
      <c r="A324" s="14"/>
      <c r="B324" s="20">
        <v>3</v>
      </c>
      <c r="C324" s="15" t="s">
        <v>408</v>
      </c>
      <c r="D324" s="69">
        <v>175</v>
      </c>
      <c r="E324" s="69">
        <v>175</v>
      </c>
    </row>
    <row r="325" spans="1:42">
      <c r="A325" s="14"/>
      <c r="B325" s="20"/>
      <c r="C325" s="17" t="s">
        <v>494</v>
      </c>
      <c r="D325" s="69"/>
      <c r="E325" s="69"/>
    </row>
    <row r="326" spans="1:42">
      <c r="A326" s="14"/>
      <c r="B326" s="20"/>
      <c r="C326" s="14"/>
      <c r="D326" s="69"/>
      <c r="E326" s="69"/>
    </row>
    <row r="327" spans="1:42">
      <c r="A327" s="14"/>
      <c r="B327" s="20">
        <v>4</v>
      </c>
      <c r="C327" s="15" t="s">
        <v>409</v>
      </c>
      <c r="D327" s="69">
        <v>200</v>
      </c>
      <c r="E327" s="69">
        <v>200</v>
      </c>
    </row>
    <row r="328" spans="1:42">
      <c r="A328" s="14"/>
      <c r="B328" s="20"/>
      <c r="C328" s="17" t="s">
        <v>415</v>
      </c>
      <c r="D328" s="69"/>
      <c r="E328" s="69"/>
    </row>
    <row r="329" spans="1:42">
      <c r="A329" s="14"/>
      <c r="B329" s="20"/>
      <c r="C329" s="14"/>
      <c r="D329" s="69"/>
      <c r="E329" s="69"/>
    </row>
    <row r="330" spans="1:42">
      <c r="A330" s="14"/>
      <c r="B330" s="20">
        <v>5</v>
      </c>
      <c r="C330" s="15" t="s">
        <v>317</v>
      </c>
      <c r="D330" s="69">
        <v>200</v>
      </c>
      <c r="E330" s="69">
        <v>200</v>
      </c>
    </row>
    <row r="331" spans="1:42">
      <c r="A331" s="14"/>
      <c r="B331" s="20"/>
      <c r="C331" s="17" t="s">
        <v>416</v>
      </c>
      <c r="D331" s="69"/>
      <c r="E331" s="69"/>
    </row>
    <row r="332" spans="1:42">
      <c r="A332" s="14"/>
      <c r="B332" s="20"/>
      <c r="C332" s="14"/>
      <c r="D332" s="69"/>
      <c r="E332" s="69"/>
    </row>
    <row r="333" spans="1:42">
      <c r="A333" s="14"/>
      <c r="B333" s="20">
        <v>6</v>
      </c>
      <c r="C333" s="15" t="s">
        <v>410</v>
      </c>
      <c r="D333" s="69">
        <v>10</v>
      </c>
      <c r="E333" s="69">
        <v>10</v>
      </c>
    </row>
    <row r="334" spans="1:42">
      <c r="A334" s="14"/>
      <c r="B334" s="20"/>
      <c r="C334" s="17" t="s">
        <v>417</v>
      </c>
      <c r="D334" s="69"/>
      <c r="E334" s="69"/>
    </row>
    <row r="335" spans="1:42" s="1" customFormat="1">
      <c r="A335" s="14"/>
      <c r="B335" s="20"/>
      <c r="C335" s="14"/>
      <c r="D335" s="69"/>
      <c r="E335" s="69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</row>
    <row r="336" spans="1:42">
      <c r="A336" s="14"/>
      <c r="B336" s="20">
        <v>7</v>
      </c>
      <c r="C336" s="15" t="s">
        <v>411</v>
      </c>
      <c r="D336" s="69">
        <v>200</v>
      </c>
      <c r="E336" s="69">
        <v>200</v>
      </c>
    </row>
    <row r="337" spans="1:42">
      <c r="A337" s="14"/>
      <c r="B337" s="20"/>
      <c r="C337" s="17" t="s">
        <v>418</v>
      </c>
      <c r="D337" s="69"/>
      <c r="E337" s="69"/>
    </row>
    <row r="338" spans="1:42">
      <c r="A338" s="14"/>
      <c r="B338" s="20"/>
      <c r="C338" s="14"/>
      <c r="D338" s="69"/>
      <c r="E338" s="69"/>
    </row>
    <row r="339" spans="1:42">
      <c r="A339" s="14"/>
      <c r="B339" s="20">
        <v>8</v>
      </c>
      <c r="C339" s="15" t="s">
        <v>412</v>
      </c>
      <c r="D339" s="69">
        <v>400</v>
      </c>
      <c r="E339" s="69">
        <v>400</v>
      </c>
    </row>
    <row r="340" spans="1:42">
      <c r="A340" s="14"/>
      <c r="B340" s="20"/>
      <c r="C340" s="17" t="s">
        <v>419</v>
      </c>
      <c r="D340" s="69"/>
      <c r="E340" s="69"/>
    </row>
    <row r="341" spans="1:42">
      <c r="A341" s="14"/>
      <c r="B341" s="20"/>
      <c r="C341" s="14"/>
      <c r="D341" s="20"/>
      <c r="E341" s="20"/>
    </row>
    <row r="342" spans="1:42">
      <c r="A342" s="14"/>
      <c r="B342" s="20" t="s">
        <v>1</v>
      </c>
      <c r="C342" s="14"/>
      <c r="D342" s="69">
        <f>SUM(D318,D321,D324,D327,D330,D333,D336,D339)</f>
        <v>5185</v>
      </c>
      <c r="E342" s="69">
        <f>SUM(E318,E321,E324,E327,E330,E333,E336,E339)</f>
        <v>5185</v>
      </c>
    </row>
    <row r="343" spans="1:42" s="1" customFormat="1">
      <c r="A343" s="19"/>
      <c r="B343" s="23"/>
      <c r="C343" s="19"/>
      <c r="D343" s="77"/>
      <c r="E343" s="77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</row>
    <row r="344" spans="1:42">
      <c r="A344" s="13" t="s">
        <v>437</v>
      </c>
      <c r="B344" s="20">
        <v>1</v>
      </c>
      <c r="C344" s="15" t="s">
        <v>148</v>
      </c>
      <c r="D344" s="69">
        <v>50</v>
      </c>
      <c r="E344" s="69">
        <v>0</v>
      </c>
    </row>
    <row r="345" spans="1:42">
      <c r="A345" s="10"/>
      <c r="B345" s="20"/>
      <c r="C345" s="17" t="s">
        <v>435</v>
      </c>
      <c r="D345" s="69"/>
      <c r="E345" s="69"/>
    </row>
    <row r="346" spans="1:42">
      <c r="A346" s="10"/>
      <c r="B346" s="20"/>
      <c r="C346" s="14"/>
      <c r="D346" s="69"/>
      <c r="E346" s="69"/>
    </row>
    <row r="347" spans="1:42">
      <c r="A347" s="14"/>
      <c r="B347" s="20">
        <v>2</v>
      </c>
      <c r="C347" s="15" t="s">
        <v>434</v>
      </c>
      <c r="D347" s="69">
        <v>500</v>
      </c>
      <c r="E347" s="69">
        <v>0</v>
      </c>
    </row>
    <row r="348" spans="1:42">
      <c r="A348" s="14"/>
      <c r="B348" s="20"/>
      <c r="C348" s="17" t="s">
        <v>436</v>
      </c>
      <c r="D348" s="69"/>
      <c r="E348" s="69"/>
    </row>
    <row r="349" spans="1:42">
      <c r="A349" s="14"/>
      <c r="B349" s="20"/>
      <c r="C349" s="14"/>
      <c r="D349" s="69"/>
      <c r="E349" s="69"/>
    </row>
    <row r="350" spans="1:42" s="1" customFormat="1">
      <c r="A350" s="14"/>
      <c r="B350" s="20" t="s">
        <v>1</v>
      </c>
      <c r="C350" s="14"/>
      <c r="D350" s="69">
        <f>SUM(D344,D347)</f>
        <v>550</v>
      </c>
      <c r="E350" s="69">
        <v>0</v>
      </c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</row>
    <row r="351" spans="1:42">
      <c r="A351" s="19"/>
      <c r="B351" s="23"/>
      <c r="C351" s="19"/>
      <c r="D351" s="23"/>
      <c r="E351" s="23"/>
    </row>
    <row r="352" spans="1:42">
      <c r="A352" s="13" t="s">
        <v>442</v>
      </c>
      <c r="B352" s="20">
        <v>1</v>
      </c>
      <c r="C352" s="14" t="s">
        <v>438</v>
      </c>
      <c r="D352" s="22">
        <v>300</v>
      </c>
      <c r="E352" s="22">
        <v>300</v>
      </c>
    </row>
    <row r="353" spans="1:5">
      <c r="A353" s="14"/>
      <c r="B353" s="20">
        <v>2</v>
      </c>
      <c r="C353" s="14" t="s">
        <v>439</v>
      </c>
      <c r="D353" s="22">
        <v>100</v>
      </c>
      <c r="E353" s="22">
        <v>100</v>
      </c>
    </row>
    <row r="354" spans="1:5">
      <c r="A354" s="14"/>
      <c r="B354" s="20">
        <v>3</v>
      </c>
      <c r="C354" s="14" t="s">
        <v>440</v>
      </c>
      <c r="D354" s="22">
        <v>200</v>
      </c>
      <c r="E354" s="22">
        <v>200</v>
      </c>
    </row>
    <row r="355" spans="1:5">
      <c r="A355" s="14"/>
      <c r="B355" s="20">
        <v>4</v>
      </c>
      <c r="C355" s="14" t="s">
        <v>441</v>
      </c>
      <c r="D355" s="22">
        <v>800</v>
      </c>
      <c r="E355" s="22">
        <v>800</v>
      </c>
    </row>
    <row r="356" spans="1:5">
      <c r="A356" s="14"/>
      <c r="B356" s="20"/>
      <c r="C356" s="14"/>
      <c r="D356" s="20"/>
      <c r="E356" s="20"/>
    </row>
    <row r="357" spans="1:5">
      <c r="A357" s="14"/>
      <c r="B357" s="20" t="s">
        <v>1</v>
      </c>
      <c r="C357" s="14"/>
      <c r="D357" s="22">
        <f>SUM(D352:D355)</f>
        <v>1400</v>
      </c>
      <c r="E357" s="22">
        <f>SUM(E352:E355)</f>
        <v>1400</v>
      </c>
    </row>
    <row r="358" spans="1:5">
      <c r="A358" s="19"/>
      <c r="B358" s="23"/>
      <c r="C358" s="19"/>
      <c r="D358" s="23"/>
      <c r="E358" s="23"/>
    </row>
    <row r="359" spans="1:5">
      <c r="A359" s="14"/>
      <c r="B359" s="20"/>
      <c r="C359" s="14"/>
      <c r="D359" s="20"/>
      <c r="E359" s="20"/>
    </row>
    <row r="360" spans="1:5">
      <c r="A360" s="14"/>
      <c r="B360" s="20"/>
      <c r="C360" s="14"/>
      <c r="D360" s="20" t="s">
        <v>3</v>
      </c>
      <c r="E360" s="20" t="s">
        <v>4</v>
      </c>
    </row>
    <row r="361" spans="1:5">
      <c r="A361" s="14"/>
      <c r="B361" s="20"/>
      <c r="C361" s="65" t="s">
        <v>443</v>
      </c>
      <c r="D361" s="69">
        <f>SUM(D8,D19,D26,D40,D57,D68,D76,D81,D86,D106,D112,D125,D132,D163,D216,D236,D251,D262,D273,D279,D296,D302,D309,D316,D342,D350,D357)</f>
        <v>100241.60000000001</v>
      </c>
      <c r="E361" s="69">
        <f>SUM(E8,E19,E26,E40,E57,E68,E76,E81,E86,E106,E112,E125,E132,E163,E216,E236,E251,E262,E273,E279,E296,E302,E309,E316,E342,E350,E357)</f>
        <v>84510.6</v>
      </c>
    </row>
  </sheetData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E5" sqref="E5"/>
    </sheetView>
  </sheetViews>
  <sheetFormatPr defaultColWidth="10.625" defaultRowHeight="15.75"/>
  <cols>
    <col min="1" max="1" width="30.5" style="12" customWidth="1"/>
    <col min="2" max="2" width="13.625" style="4" customWidth="1"/>
    <col min="3" max="3" width="12.5" style="4" customWidth="1"/>
  </cols>
  <sheetData>
    <row r="1" spans="1:3">
      <c r="A1" s="65"/>
      <c r="B1" s="20" t="s">
        <v>3</v>
      </c>
      <c r="C1" s="20" t="s">
        <v>4</v>
      </c>
    </row>
    <row r="2" spans="1:3">
      <c r="A2" s="65" t="s">
        <v>469</v>
      </c>
      <c r="B2" s="69">
        <f>SUM('Tier 1'!D252)</f>
        <v>627292.12</v>
      </c>
      <c r="C2" s="69">
        <f>SUM('Tier 1'!E252)</f>
        <v>498427.12</v>
      </c>
    </row>
    <row r="3" spans="1:3">
      <c r="A3" s="65" t="s">
        <v>470</v>
      </c>
      <c r="B3" s="69">
        <f>SUM('Tier 2'!D51)</f>
        <v>3622.08</v>
      </c>
      <c r="C3" s="69">
        <f>SUM('Tier 2'!E51)</f>
        <v>3612.08</v>
      </c>
    </row>
    <row r="4" spans="1:3">
      <c r="A4" s="65" t="s">
        <v>471</v>
      </c>
      <c r="B4" s="69">
        <f>SUM('Tier 3'!D35)</f>
        <v>80000</v>
      </c>
      <c r="C4" s="69">
        <f>SUM('Tier 3'!E35)</f>
        <v>80000</v>
      </c>
    </row>
    <row r="5" spans="1:3">
      <c r="A5" s="65" t="s">
        <v>472</v>
      </c>
      <c r="B5" s="69">
        <f>SUM('Tier 4'!D96)</f>
        <v>51435</v>
      </c>
      <c r="C5" s="69">
        <f>SUM('Tier 4'!E96)</f>
        <v>40925</v>
      </c>
    </row>
    <row r="6" spans="1:3">
      <c r="A6" s="65" t="s">
        <v>473</v>
      </c>
      <c r="B6" s="69">
        <f>SUM('Tier 5'!D361)</f>
        <v>100241.60000000001</v>
      </c>
      <c r="C6" s="69">
        <f>SUM('Tier 5'!E361)</f>
        <v>84510.6</v>
      </c>
    </row>
    <row r="7" spans="1:3">
      <c r="A7" s="65"/>
      <c r="B7" s="20"/>
      <c r="C7" s="20"/>
    </row>
    <row r="8" spans="1:3">
      <c r="A8" s="65" t="s">
        <v>474</v>
      </c>
      <c r="B8" s="69">
        <f>SUM(B2:B6)</f>
        <v>862590.79999999993</v>
      </c>
      <c r="C8" s="69">
        <f>SUM(C2:C6)</f>
        <v>707474.79999999993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Tier 1</vt:lpstr>
      <vt:lpstr>Tier 2</vt:lpstr>
      <vt:lpstr>Tier 3</vt:lpstr>
      <vt:lpstr>Tier 4</vt:lpstr>
      <vt:lpstr>Tier 5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McGregor, Trisha</cp:lastModifiedBy>
  <dcterms:created xsi:type="dcterms:W3CDTF">2019-03-17T16:23:11Z</dcterms:created>
  <dcterms:modified xsi:type="dcterms:W3CDTF">2019-05-01T13:02:04Z</dcterms:modified>
</cp:coreProperties>
</file>